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7430" windowHeight="8115" tabRatio="962"/>
  </bookViews>
  <sheets>
    <sheet name="표지(1)" sheetId="1" r:id="rId1"/>
    <sheet name="목차(2)" sheetId="2" r:id="rId2"/>
    <sheet name="I 자료의 이해(3~5)" sheetId="3" r:id="rId3"/>
    <sheet name="II 재활용업체 규모(6~8)) (1)" sheetId="4" r:id="rId4"/>
    <sheet name="II 재활용업체 규모(6~8)) (2)" sheetId="17" r:id="rId5"/>
    <sheet name="II 재활용업체 규모(6~8)) (4)" sheetId="23" r:id="rId6"/>
    <sheet name="II 재활용업체 규모(9)" sheetId="5" r:id="rId7"/>
    <sheet name="II 재활용업체 규모(10)" sheetId="6" r:id="rId8"/>
    <sheet name="II 재활용업체 규모(11~12)" sheetId="7" r:id="rId9"/>
    <sheet name="II 재활용업체 규모(13)" sheetId="8" r:id="rId10"/>
    <sheet name="실적(14~15)" sheetId="28" r:id="rId11"/>
    <sheet name="실적(16)" sheetId="29" r:id="rId12"/>
    <sheet name="실적(17)" sheetId="30" r:id="rId13"/>
    <sheet name="실적(18)" sheetId="31" r:id="rId14"/>
    <sheet name="실적(19~25) " sheetId="32" r:id="rId15"/>
    <sheet name="실적" sheetId="33" r:id="rId16"/>
    <sheet name="전국" sheetId="34" r:id="rId17"/>
    <sheet name="지역별" sheetId="35" r:id="rId18"/>
  </sheets>
  <definedNames>
    <definedName name="_xlnm._FilterDatabase" localSheetId="14" hidden="1">'실적(19~25) '!$A$5:$P$126</definedName>
    <definedName name="_xlnm._FilterDatabase" localSheetId="17" hidden="1">지역별!#REF!</definedName>
    <definedName name="_xlnm.Print_Area" localSheetId="2">'I 자료의 이해(3~5)'!$A$1:$H$71</definedName>
    <definedName name="_xlnm.Print_Area" localSheetId="7">'II 재활용업체 규모(10)'!$A$1:$F$27</definedName>
    <definedName name="_xlnm.Print_Area" localSheetId="8">'II 재활용업체 규모(11~12)'!$A$1:$N$50</definedName>
    <definedName name="_xlnm.Print_Area" localSheetId="9">'II 재활용업체 규모(13)'!$A$1:$Q$30</definedName>
    <definedName name="_xlnm.Print_Area" localSheetId="3">'II 재활용업체 규모(6~8)) (1)'!$A$1:$K$24</definedName>
    <definedName name="_xlnm.Print_Area" localSheetId="4">'II 재활용업체 규모(6~8)) (2)'!$A$1:$N$19</definedName>
    <definedName name="_xlnm.Print_Area" localSheetId="5">'II 재활용업체 규모(6~8)) (4)'!$A$1:$L$24</definedName>
    <definedName name="_xlnm.Print_Area" localSheetId="6">'II 재활용업체 규모(9)'!$A$1:$O$26</definedName>
    <definedName name="_xlnm.Print_Area" localSheetId="1">'목차(2)'!$A$1:$Y$33</definedName>
    <definedName name="_xlnm.Print_Area" localSheetId="15">실적!$A$1:$M$35</definedName>
    <definedName name="_xlnm.Print_Area" localSheetId="10">'실적(14~15)'!$A$1:$G$70</definedName>
    <definedName name="_xlnm.Print_Area" localSheetId="11">'실적(16)'!$A$1:$T$26</definedName>
    <definedName name="_xlnm.Print_Area" localSheetId="12">'실적(17)'!$A$1:$G$27</definedName>
    <definedName name="_xlnm.Print_Area" localSheetId="13">'실적(18)'!$A$1:$T$27</definedName>
    <definedName name="_xlnm.Print_Area" localSheetId="14">'실적(19~25) '!$A$1:$P$164</definedName>
    <definedName name="_xlnm.Print_Area" localSheetId="16">전국!$A$1:$M$25</definedName>
    <definedName name="_xlnm.Print_Area" localSheetId="17">지역별!$A$1:$M$563</definedName>
    <definedName name="_xlnm.Print_Area" localSheetId="0">'표지(1)'!$A$1:$K$22</definedName>
  </definedNames>
  <calcPr calcId="145621"/>
</workbook>
</file>

<file path=xl/calcChain.xml><?xml version="1.0" encoding="utf-8"?>
<calcChain xmlns="http://schemas.openxmlformats.org/spreadsheetml/2006/main">
  <c r="B397" i="35" l="1"/>
  <c r="C397" i="35"/>
  <c r="D397" i="35"/>
  <c r="E397" i="35"/>
  <c r="E369" i="35" s="1"/>
  <c r="M369" i="35"/>
  <c r="L369" i="35"/>
  <c r="K369" i="35"/>
  <c r="J369" i="35"/>
  <c r="I369" i="35"/>
  <c r="H369" i="35"/>
  <c r="G369" i="35"/>
  <c r="F369" i="35"/>
  <c r="D369" i="35"/>
  <c r="C369" i="35"/>
  <c r="B369" i="35"/>
  <c r="S7" i="31" l="1"/>
  <c r="T7" i="31"/>
  <c r="R7" i="31"/>
  <c r="E562" i="35" l="1"/>
  <c r="D562" i="35"/>
  <c r="C562" i="35"/>
  <c r="B562" i="35"/>
  <c r="E561" i="35"/>
  <c r="D561" i="35"/>
  <c r="C561" i="35"/>
  <c r="B561" i="35"/>
  <c r="E560" i="35"/>
  <c r="D560" i="35"/>
  <c r="C560" i="35"/>
  <c r="B560" i="35"/>
  <c r="E559" i="35"/>
  <c r="D559" i="35"/>
  <c r="C559" i="35"/>
  <c r="B559" i="35"/>
  <c r="E558" i="35"/>
  <c r="D558" i="35"/>
  <c r="C558" i="35"/>
  <c r="B558" i="35"/>
  <c r="E557" i="35"/>
  <c r="D557" i="35"/>
  <c r="C557" i="35"/>
  <c r="B557" i="35"/>
  <c r="E556" i="35"/>
  <c r="D556" i="35"/>
  <c r="C556" i="35"/>
  <c r="B556" i="35"/>
  <c r="E555" i="35"/>
  <c r="D555" i="35"/>
  <c r="C555" i="35"/>
  <c r="B555" i="35"/>
  <c r="E554" i="35"/>
  <c r="D554" i="35"/>
  <c r="C554" i="35"/>
  <c r="B554" i="35"/>
  <c r="E553" i="35"/>
  <c r="D553" i="35"/>
  <c r="C553" i="35"/>
  <c r="B553" i="35"/>
  <c r="E552" i="35"/>
  <c r="D552" i="35"/>
  <c r="C552" i="35"/>
  <c r="B552" i="35"/>
  <c r="E551" i="35"/>
  <c r="D551" i="35"/>
  <c r="C551" i="35"/>
  <c r="B551" i="35"/>
  <c r="E550" i="35"/>
  <c r="D550" i="35"/>
  <c r="C550" i="35"/>
  <c r="B550" i="35"/>
  <c r="E549" i="35"/>
  <c r="D549" i="35"/>
  <c r="C549" i="35"/>
  <c r="B549" i="35"/>
  <c r="E548" i="35"/>
  <c r="D548" i="35"/>
  <c r="C548" i="35"/>
  <c r="B548" i="35"/>
  <c r="E547" i="35"/>
  <c r="D547" i="35"/>
  <c r="C547" i="35"/>
  <c r="B547" i="35"/>
  <c r="E546" i="35"/>
  <c r="D546" i="35"/>
  <c r="C546" i="35"/>
  <c r="B546" i="35"/>
  <c r="E545" i="35"/>
  <c r="D545" i="35"/>
  <c r="C545" i="35"/>
  <c r="B545" i="35"/>
  <c r="E544" i="35"/>
  <c r="D544" i="35"/>
  <c r="C544" i="35"/>
  <c r="B544" i="35"/>
  <c r="E543" i="35"/>
  <c r="D543" i="35"/>
  <c r="C543" i="35"/>
  <c r="B543" i="35"/>
  <c r="E542" i="35"/>
  <c r="D542" i="35"/>
  <c r="C542" i="35"/>
  <c r="B542" i="35"/>
  <c r="E541" i="35"/>
  <c r="D541" i="35"/>
  <c r="C541" i="35"/>
  <c r="B541" i="35"/>
  <c r="E540" i="35"/>
  <c r="D540" i="35"/>
  <c r="C540" i="35"/>
  <c r="B540" i="35"/>
  <c r="E539" i="35"/>
  <c r="D539" i="35"/>
  <c r="C539" i="35"/>
  <c r="B539" i="35"/>
  <c r="E538" i="35"/>
  <c r="D538" i="35"/>
  <c r="C538" i="35"/>
  <c r="B538" i="35"/>
  <c r="E537" i="35"/>
  <c r="D537" i="35"/>
  <c r="C537" i="35"/>
  <c r="B537" i="35"/>
  <c r="E536" i="35"/>
  <c r="D536" i="35"/>
  <c r="C536" i="35"/>
  <c r="B536" i="35"/>
  <c r="E535" i="35"/>
  <c r="D535" i="35"/>
  <c r="C535" i="35"/>
  <c r="C534" i="35" s="1"/>
  <c r="B535" i="35"/>
  <c r="M534" i="35"/>
  <c r="L534" i="35"/>
  <c r="K534" i="35"/>
  <c r="J534" i="35"/>
  <c r="I534" i="35"/>
  <c r="H534" i="35"/>
  <c r="G534" i="35"/>
  <c r="F534" i="35"/>
  <c r="E529" i="35"/>
  <c r="D529" i="35"/>
  <c r="C529" i="35"/>
  <c r="B529" i="35"/>
  <c r="E528" i="35"/>
  <c r="D528" i="35"/>
  <c r="C528" i="35"/>
  <c r="B528" i="35"/>
  <c r="E527" i="35"/>
  <c r="D527" i="35"/>
  <c r="C527" i="35"/>
  <c r="B527" i="35"/>
  <c r="E526" i="35"/>
  <c r="D526" i="35"/>
  <c r="C526" i="35"/>
  <c r="B526" i="35"/>
  <c r="E525" i="35"/>
  <c r="D525" i="35"/>
  <c r="C525" i="35"/>
  <c r="B525" i="35"/>
  <c r="E524" i="35"/>
  <c r="D524" i="35"/>
  <c r="C524" i="35"/>
  <c r="B524" i="35"/>
  <c r="E523" i="35"/>
  <c r="D523" i="35"/>
  <c r="C523" i="35"/>
  <c r="B523" i="35"/>
  <c r="E522" i="35"/>
  <c r="D522" i="35"/>
  <c r="C522" i="35"/>
  <c r="B522" i="35"/>
  <c r="E521" i="35"/>
  <c r="D521" i="35"/>
  <c r="C521" i="35"/>
  <c r="B521" i="35"/>
  <c r="E520" i="35"/>
  <c r="D520" i="35"/>
  <c r="C520" i="35"/>
  <c r="B520" i="35"/>
  <c r="E519" i="35"/>
  <c r="D519" i="35"/>
  <c r="C519" i="35"/>
  <c r="B519" i="35"/>
  <c r="E518" i="35"/>
  <c r="D518" i="35"/>
  <c r="C518" i="35"/>
  <c r="B518" i="35"/>
  <c r="E517" i="35"/>
  <c r="D517" i="35"/>
  <c r="C517" i="35"/>
  <c r="B517" i="35"/>
  <c r="E516" i="35"/>
  <c r="D516" i="35"/>
  <c r="C516" i="35"/>
  <c r="B516" i="35"/>
  <c r="E515" i="35"/>
  <c r="D515" i="35"/>
  <c r="C515" i="35"/>
  <c r="B515" i="35"/>
  <c r="E514" i="35"/>
  <c r="D514" i="35"/>
  <c r="C514" i="35"/>
  <c r="B514" i="35"/>
  <c r="E513" i="35"/>
  <c r="D513" i="35"/>
  <c r="C513" i="35"/>
  <c r="B513" i="35"/>
  <c r="E512" i="35"/>
  <c r="D512" i="35"/>
  <c r="C512" i="35"/>
  <c r="B512" i="35"/>
  <c r="E511" i="35"/>
  <c r="D511" i="35"/>
  <c r="C511" i="35"/>
  <c r="B511" i="35"/>
  <c r="E510" i="35"/>
  <c r="D510" i="35"/>
  <c r="C510" i="35"/>
  <c r="B510" i="35"/>
  <c r="E509" i="35"/>
  <c r="D509" i="35"/>
  <c r="C509" i="35"/>
  <c r="B509" i="35"/>
  <c r="E508" i="35"/>
  <c r="D508" i="35"/>
  <c r="C508" i="35"/>
  <c r="B508" i="35"/>
  <c r="E507" i="35"/>
  <c r="D507" i="35"/>
  <c r="C507" i="35"/>
  <c r="B507" i="35"/>
  <c r="E506" i="35"/>
  <c r="D506" i="35"/>
  <c r="C506" i="35"/>
  <c r="B506" i="35"/>
  <c r="E505" i="35"/>
  <c r="D505" i="35"/>
  <c r="C505" i="35"/>
  <c r="B505" i="35"/>
  <c r="E504" i="35"/>
  <c r="D504" i="35"/>
  <c r="C504" i="35"/>
  <c r="B504" i="35"/>
  <c r="E503" i="35"/>
  <c r="D503" i="35"/>
  <c r="C503" i="35"/>
  <c r="B503" i="35"/>
  <c r="E502" i="35"/>
  <c r="D502" i="35"/>
  <c r="C502" i="35"/>
  <c r="B502" i="35"/>
  <c r="M501" i="35"/>
  <c r="L501" i="35"/>
  <c r="K501" i="35"/>
  <c r="J501" i="35"/>
  <c r="I501" i="35"/>
  <c r="H501" i="35"/>
  <c r="G501" i="35"/>
  <c r="F501" i="35"/>
  <c r="E496" i="35"/>
  <c r="D496" i="35"/>
  <c r="C496" i="35"/>
  <c r="B496" i="35"/>
  <c r="E495" i="35"/>
  <c r="D495" i="35"/>
  <c r="C495" i="35"/>
  <c r="B495" i="35"/>
  <c r="E494" i="35"/>
  <c r="D494" i="35"/>
  <c r="C494" i="35"/>
  <c r="B494" i="35"/>
  <c r="E493" i="35"/>
  <c r="D493" i="35"/>
  <c r="C493" i="35"/>
  <c r="B493" i="35"/>
  <c r="E492" i="35"/>
  <c r="D492" i="35"/>
  <c r="C492" i="35"/>
  <c r="B492" i="35"/>
  <c r="E491" i="35"/>
  <c r="D491" i="35"/>
  <c r="C491" i="35"/>
  <c r="B491" i="35"/>
  <c r="E490" i="35"/>
  <c r="D490" i="35"/>
  <c r="C490" i="35"/>
  <c r="B490" i="35"/>
  <c r="E489" i="35"/>
  <c r="D489" i="35"/>
  <c r="C489" i="35"/>
  <c r="B489" i="35"/>
  <c r="E488" i="35"/>
  <c r="D488" i="35"/>
  <c r="C488" i="35"/>
  <c r="B488" i="35"/>
  <c r="E487" i="35"/>
  <c r="D487" i="35"/>
  <c r="C487" i="35"/>
  <c r="B487" i="35"/>
  <c r="E486" i="35"/>
  <c r="D486" i="35"/>
  <c r="C486" i="35"/>
  <c r="B486" i="35"/>
  <c r="E485" i="35"/>
  <c r="D485" i="35"/>
  <c r="C485" i="35"/>
  <c r="B485" i="35"/>
  <c r="E484" i="35"/>
  <c r="D484" i="35"/>
  <c r="C484" i="35"/>
  <c r="B484" i="35"/>
  <c r="E483" i="35"/>
  <c r="D483" i="35"/>
  <c r="C483" i="35"/>
  <c r="B483" i="35"/>
  <c r="E482" i="35"/>
  <c r="D482" i="35"/>
  <c r="C482" i="35"/>
  <c r="B482" i="35"/>
  <c r="E481" i="35"/>
  <c r="D481" i="35"/>
  <c r="C481" i="35"/>
  <c r="B481" i="35"/>
  <c r="E480" i="35"/>
  <c r="D480" i="35"/>
  <c r="C480" i="35"/>
  <c r="B480" i="35"/>
  <c r="E479" i="35"/>
  <c r="D479" i="35"/>
  <c r="C479" i="35"/>
  <c r="B479" i="35"/>
  <c r="E478" i="35"/>
  <c r="D478" i="35"/>
  <c r="C478" i="35"/>
  <c r="B478" i="35"/>
  <c r="E477" i="35"/>
  <c r="D477" i="35"/>
  <c r="C477" i="35"/>
  <c r="B477" i="35"/>
  <c r="E476" i="35"/>
  <c r="D476" i="35"/>
  <c r="C476" i="35"/>
  <c r="B476" i="35"/>
  <c r="E475" i="35"/>
  <c r="D475" i="35"/>
  <c r="C475" i="35"/>
  <c r="B475" i="35"/>
  <c r="E474" i="35"/>
  <c r="D474" i="35"/>
  <c r="C474" i="35"/>
  <c r="B474" i="35"/>
  <c r="E473" i="35"/>
  <c r="D473" i="35"/>
  <c r="C473" i="35"/>
  <c r="B473" i="35"/>
  <c r="E472" i="35"/>
  <c r="D472" i="35"/>
  <c r="C472" i="35"/>
  <c r="B472" i="35"/>
  <c r="E471" i="35"/>
  <c r="D471" i="35"/>
  <c r="C471" i="35"/>
  <c r="B471" i="35"/>
  <c r="E470" i="35"/>
  <c r="D470" i="35"/>
  <c r="C470" i="35"/>
  <c r="B470" i="35"/>
  <c r="E469" i="35"/>
  <c r="D469" i="35"/>
  <c r="C469" i="35"/>
  <c r="B469" i="35"/>
  <c r="M468" i="35"/>
  <c r="L468" i="35"/>
  <c r="K468" i="35"/>
  <c r="J468" i="35"/>
  <c r="I468" i="35"/>
  <c r="H468" i="35"/>
  <c r="G468" i="35"/>
  <c r="F468" i="35"/>
  <c r="E463" i="35"/>
  <c r="D463" i="35"/>
  <c r="C463" i="35"/>
  <c r="B463" i="35"/>
  <c r="E462" i="35"/>
  <c r="D462" i="35"/>
  <c r="C462" i="35"/>
  <c r="B462" i="35"/>
  <c r="E461" i="35"/>
  <c r="D461" i="35"/>
  <c r="C461" i="35"/>
  <c r="B461" i="35"/>
  <c r="E460" i="35"/>
  <c r="D460" i="35"/>
  <c r="C460" i="35"/>
  <c r="B460" i="35"/>
  <c r="E459" i="35"/>
  <c r="D459" i="35"/>
  <c r="C459" i="35"/>
  <c r="B459" i="35"/>
  <c r="E458" i="35"/>
  <c r="D458" i="35"/>
  <c r="C458" i="35"/>
  <c r="B458" i="35"/>
  <c r="E457" i="35"/>
  <c r="D457" i="35"/>
  <c r="C457" i="35"/>
  <c r="B457" i="35"/>
  <c r="E456" i="35"/>
  <c r="D456" i="35"/>
  <c r="C456" i="35"/>
  <c r="B456" i="35"/>
  <c r="E455" i="35"/>
  <c r="D455" i="35"/>
  <c r="C455" i="35"/>
  <c r="B455" i="35"/>
  <c r="E454" i="35"/>
  <c r="D454" i="35"/>
  <c r="C454" i="35"/>
  <c r="B454" i="35"/>
  <c r="E453" i="35"/>
  <c r="D453" i="35"/>
  <c r="C453" i="35"/>
  <c r="B453" i="35"/>
  <c r="E452" i="35"/>
  <c r="D452" i="35"/>
  <c r="C452" i="35"/>
  <c r="B452" i="35"/>
  <c r="E451" i="35"/>
  <c r="D451" i="35"/>
  <c r="C451" i="35"/>
  <c r="B451" i="35"/>
  <c r="E450" i="35"/>
  <c r="D450" i="35"/>
  <c r="C450" i="35"/>
  <c r="B450" i="35"/>
  <c r="E449" i="35"/>
  <c r="D449" i="35"/>
  <c r="C449" i="35"/>
  <c r="B449" i="35"/>
  <c r="E448" i="35"/>
  <c r="D448" i="35"/>
  <c r="C448" i="35"/>
  <c r="B448" i="35"/>
  <c r="E447" i="35"/>
  <c r="D447" i="35"/>
  <c r="C447" i="35"/>
  <c r="B447" i="35"/>
  <c r="E446" i="35"/>
  <c r="D446" i="35"/>
  <c r="C446" i="35"/>
  <c r="B446" i="35"/>
  <c r="E445" i="35"/>
  <c r="D445" i="35"/>
  <c r="C445" i="35"/>
  <c r="B445" i="35"/>
  <c r="E444" i="35"/>
  <c r="D444" i="35"/>
  <c r="C444" i="35"/>
  <c r="B444" i="35"/>
  <c r="E443" i="35"/>
  <c r="D443" i="35"/>
  <c r="C443" i="35"/>
  <c r="B443" i="35"/>
  <c r="E442" i="35"/>
  <c r="D442" i="35"/>
  <c r="C442" i="35"/>
  <c r="B442" i="35"/>
  <c r="E441" i="35"/>
  <c r="D441" i="35"/>
  <c r="C441" i="35"/>
  <c r="B441" i="35"/>
  <c r="E440" i="35"/>
  <c r="D440" i="35"/>
  <c r="C440" i="35"/>
  <c r="B440" i="35"/>
  <c r="E439" i="35"/>
  <c r="D439" i="35"/>
  <c r="C439" i="35"/>
  <c r="B439" i="35"/>
  <c r="E438" i="35"/>
  <c r="D438" i="35"/>
  <c r="C438" i="35"/>
  <c r="B438" i="35"/>
  <c r="E437" i="35"/>
  <c r="D437" i="35"/>
  <c r="C437" i="35"/>
  <c r="B437" i="35"/>
  <c r="E436" i="35"/>
  <c r="D436" i="35"/>
  <c r="C436" i="35"/>
  <c r="B436" i="35"/>
  <c r="M435" i="35"/>
  <c r="L435" i="35"/>
  <c r="K435" i="35"/>
  <c r="J435" i="35"/>
  <c r="I435" i="35"/>
  <c r="H435" i="35"/>
  <c r="G435" i="35"/>
  <c r="F435" i="35"/>
  <c r="E430" i="35"/>
  <c r="D430" i="35"/>
  <c r="C430" i="35"/>
  <c r="B430" i="35"/>
  <c r="E429" i="35"/>
  <c r="D429" i="35"/>
  <c r="C429" i="35"/>
  <c r="B429" i="35"/>
  <c r="E428" i="35"/>
  <c r="D428" i="35"/>
  <c r="C428" i="35"/>
  <c r="B428" i="35"/>
  <c r="E427" i="35"/>
  <c r="D427" i="35"/>
  <c r="C427" i="35"/>
  <c r="B427" i="35"/>
  <c r="E426" i="35"/>
  <c r="D426" i="35"/>
  <c r="C426" i="35"/>
  <c r="B426" i="35"/>
  <c r="E425" i="35"/>
  <c r="D425" i="35"/>
  <c r="C425" i="35"/>
  <c r="B425" i="35"/>
  <c r="E424" i="35"/>
  <c r="D424" i="35"/>
  <c r="C424" i="35"/>
  <c r="B424" i="35"/>
  <c r="E423" i="35"/>
  <c r="D423" i="35"/>
  <c r="C423" i="35"/>
  <c r="B423" i="35"/>
  <c r="E422" i="35"/>
  <c r="D422" i="35"/>
  <c r="C422" i="35"/>
  <c r="B422" i="35"/>
  <c r="E421" i="35"/>
  <c r="D421" i="35"/>
  <c r="C421" i="35"/>
  <c r="B421" i="35"/>
  <c r="E420" i="35"/>
  <c r="D420" i="35"/>
  <c r="C420" i="35"/>
  <c r="B420" i="35"/>
  <c r="E419" i="35"/>
  <c r="D419" i="35"/>
  <c r="C419" i="35"/>
  <c r="B419" i="35"/>
  <c r="E418" i="35"/>
  <c r="D418" i="35"/>
  <c r="C418" i="35"/>
  <c r="B418" i="35"/>
  <c r="E417" i="35"/>
  <c r="D417" i="35"/>
  <c r="C417" i="35"/>
  <c r="B417" i="35"/>
  <c r="E416" i="35"/>
  <c r="D416" i="35"/>
  <c r="C416" i="35"/>
  <c r="B416" i="35"/>
  <c r="E415" i="35"/>
  <c r="D415" i="35"/>
  <c r="C415" i="35"/>
  <c r="B415" i="35"/>
  <c r="E414" i="35"/>
  <c r="D414" i="35"/>
  <c r="C414" i="35"/>
  <c r="B414" i="35"/>
  <c r="E413" i="35"/>
  <c r="D413" i="35"/>
  <c r="C413" i="35"/>
  <c r="B413" i="35"/>
  <c r="E412" i="35"/>
  <c r="D412" i="35"/>
  <c r="C412" i="35"/>
  <c r="B412" i="35"/>
  <c r="E411" i="35"/>
  <c r="D411" i="35"/>
  <c r="C411" i="35"/>
  <c r="B411" i="35"/>
  <c r="E410" i="35"/>
  <c r="D410" i="35"/>
  <c r="C410" i="35"/>
  <c r="B410" i="35"/>
  <c r="E409" i="35"/>
  <c r="D409" i="35"/>
  <c r="C409" i="35"/>
  <c r="B409" i="35"/>
  <c r="E408" i="35"/>
  <c r="D408" i="35"/>
  <c r="C408" i="35"/>
  <c r="B408" i="35"/>
  <c r="E407" i="35"/>
  <c r="D407" i="35"/>
  <c r="C407" i="35"/>
  <c r="B407" i="35"/>
  <c r="E406" i="35"/>
  <c r="D406" i="35"/>
  <c r="C406" i="35"/>
  <c r="B406" i="35"/>
  <c r="E405" i="35"/>
  <c r="D405" i="35"/>
  <c r="C405" i="35"/>
  <c r="B405" i="35"/>
  <c r="E404" i="35"/>
  <c r="D404" i="35"/>
  <c r="C404" i="35"/>
  <c r="B404" i="35"/>
  <c r="E403" i="35"/>
  <c r="D403" i="35"/>
  <c r="C403" i="35"/>
  <c r="B403" i="35"/>
  <c r="M402" i="35"/>
  <c r="L402" i="35"/>
  <c r="K402" i="35"/>
  <c r="J402" i="35"/>
  <c r="I402" i="35"/>
  <c r="H402" i="35"/>
  <c r="G402" i="35"/>
  <c r="F402" i="35"/>
  <c r="E396" i="35"/>
  <c r="D396" i="35"/>
  <c r="C396" i="35"/>
  <c r="B396" i="35"/>
  <c r="E395" i="35"/>
  <c r="D395" i="35"/>
  <c r="C395" i="35"/>
  <c r="B395" i="35"/>
  <c r="E394" i="35"/>
  <c r="D394" i="35"/>
  <c r="C394" i="35"/>
  <c r="B394" i="35"/>
  <c r="E393" i="35"/>
  <c r="D393" i="35"/>
  <c r="C393" i="35"/>
  <c r="B393" i="35"/>
  <c r="E392" i="35"/>
  <c r="D392" i="35"/>
  <c r="C392" i="35"/>
  <c r="B392" i="35"/>
  <c r="E391" i="35"/>
  <c r="D391" i="35"/>
  <c r="C391" i="35"/>
  <c r="B391" i="35"/>
  <c r="E390" i="35"/>
  <c r="D390" i="35"/>
  <c r="C390" i="35"/>
  <c r="B390" i="35"/>
  <c r="E389" i="35"/>
  <c r="D389" i="35"/>
  <c r="C389" i="35"/>
  <c r="B389" i="35"/>
  <c r="E388" i="35"/>
  <c r="D388" i="35"/>
  <c r="C388" i="35"/>
  <c r="B388" i="35"/>
  <c r="E387" i="35"/>
  <c r="D387" i="35"/>
  <c r="C387" i="35"/>
  <c r="B387" i="35"/>
  <c r="E386" i="35"/>
  <c r="D386" i="35"/>
  <c r="C386" i="35"/>
  <c r="B386" i="35"/>
  <c r="E385" i="35"/>
  <c r="D385" i="35"/>
  <c r="C385" i="35"/>
  <c r="B385" i="35"/>
  <c r="E384" i="35"/>
  <c r="D384" i="35"/>
  <c r="C384" i="35"/>
  <c r="B384" i="35"/>
  <c r="E383" i="35"/>
  <c r="D383" i="35"/>
  <c r="C383" i="35"/>
  <c r="B383" i="35"/>
  <c r="E382" i="35"/>
  <c r="D382" i="35"/>
  <c r="C382" i="35"/>
  <c r="B382" i="35"/>
  <c r="E381" i="35"/>
  <c r="D381" i="35"/>
  <c r="C381" i="35"/>
  <c r="B381" i="35"/>
  <c r="E380" i="35"/>
  <c r="D380" i="35"/>
  <c r="C380" i="35"/>
  <c r="B380" i="35"/>
  <c r="E379" i="35"/>
  <c r="D379" i="35"/>
  <c r="C379" i="35"/>
  <c r="B379" i="35"/>
  <c r="E378" i="35"/>
  <c r="D378" i="35"/>
  <c r="C378" i="35"/>
  <c r="B378" i="35"/>
  <c r="E377" i="35"/>
  <c r="D377" i="35"/>
  <c r="C377" i="35"/>
  <c r="B377" i="35"/>
  <c r="E376" i="35"/>
  <c r="D376" i="35"/>
  <c r="C376" i="35"/>
  <c r="B376" i="35"/>
  <c r="E375" i="35"/>
  <c r="D375" i="35"/>
  <c r="C375" i="35"/>
  <c r="B375" i="35"/>
  <c r="E374" i="35"/>
  <c r="D374" i="35"/>
  <c r="C374" i="35"/>
  <c r="B374" i="35"/>
  <c r="E373" i="35"/>
  <c r="D373" i="35"/>
  <c r="C373" i="35"/>
  <c r="B373" i="35"/>
  <c r="E372" i="35"/>
  <c r="D372" i="35"/>
  <c r="C372" i="35"/>
  <c r="B372" i="35"/>
  <c r="E371" i="35"/>
  <c r="D371" i="35"/>
  <c r="C371" i="35"/>
  <c r="B371" i="35"/>
  <c r="E370" i="35"/>
  <c r="D370" i="35"/>
  <c r="C370" i="35"/>
  <c r="B370" i="35"/>
  <c r="E364" i="35"/>
  <c r="D364" i="35"/>
  <c r="C364" i="35"/>
  <c r="B364" i="35"/>
  <c r="E363" i="35"/>
  <c r="D363" i="35"/>
  <c r="C363" i="35"/>
  <c r="B363" i="35"/>
  <c r="E362" i="35"/>
  <c r="D362" i="35"/>
  <c r="C362" i="35"/>
  <c r="B362" i="35"/>
  <c r="E361" i="35"/>
  <c r="D361" i="35"/>
  <c r="C361" i="35"/>
  <c r="B361" i="35"/>
  <c r="E360" i="35"/>
  <c r="D360" i="35"/>
  <c r="C360" i="35"/>
  <c r="B360" i="35"/>
  <c r="E359" i="35"/>
  <c r="D359" i="35"/>
  <c r="C359" i="35"/>
  <c r="B359" i="35"/>
  <c r="E358" i="35"/>
  <c r="D358" i="35"/>
  <c r="C358" i="35"/>
  <c r="B358" i="35"/>
  <c r="E357" i="35"/>
  <c r="D357" i="35"/>
  <c r="C357" i="35"/>
  <c r="B357" i="35"/>
  <c r="E356" i="35"/>
  <c r="D356" i="35"/>
  <c r="C356" i="35"/>
  <c r="B356" i="35"/>
  <c r="E355" i="35"/>
  <c r="D355" i="35"/>
  <c r="C355" i="35"/>
  <c r="B355" i="35"/>
  <c r="E354" i="35"/>
  <c r="D354" i="35"/>
  <c r="C354" i="35"/>
  <c r="B354" i="35"/>
  <c r="E353" i="35"/>
  <c r="D353" i="35"/>
  <c r="C353" i="35"/>
  <c r="B353" i="35"/>
  <c r="E352" i="35"/>
  <c r="D352" i="35"/>
  <c r="C352" i="35"/>
  <c r="B352" i="35"/>
  <c r="E351" i="35"/>
  <c r="D351" i="35"/>
  <c r="C351" i="35"/>
  <c r="B351" i="35"/>
  <c r="E350" i="35"/>
  <c r="D350" i="35"/>
  <c r="C350" i="35"/>
  <c r="B350" i="35"/>
  <c r="E349" i="35"/>
  <c r="D349" i="35"/>
  <c r="C349" i="35"/>
  <c r="B349" i="35"/>
  <c r="E348" i="35"/>
  <c r="D348" i="35"/>
  <c r="C348" i="35"/>
  <c r="B348" i="35"/>
  <c r="E347" i="35"/>
  <c r="D347" i="35"/>
  <c r="C347" i="35"/>
  <c r="B347" i="35"/>
  <c r="E346" i="35"/>
  <c r="D346" i="35"/>
  <c r="C346" i="35"/>
  <c r="B346" i="35"/>
  <c r="E345" i="35"/>
  <c r="D345" i="35"/>
  <c r="C345" i="35"/>
  <c r="B345" i="35"/>
  <c r="E344" i="35"/>
  <c r="D344" i="35"/>
  <c r="C344" i="35"/>
  <c r="B344" i="35"/>
  <c r="E343" i="35"/>
  <c r="D343" i="35"/>
  <c r="C343" i="35"/>
  <c r="B343" i="35"/>
  <c r="E342" i="35"/>
  <c r="D342" i="35"/>
  <c r="C342" i="35"/>
  <c r="B342" i="35"/>
  <c r="E341" i="35"/>
  <c r="D341" i="35"/>
  <c r="C341" i="35"/>
  <c r="B341" i="35"/>
  <c r="E340" i="35"/>
  <c r="D340" i="35"/>
  <c r="C340" i="35"/>
  <c r="B340" i="35"/>
  <c r="E339" i="35"/>
  <c r="D339" i="35"/>
  <c r="C339" i="35"/>
  <c r="B339" i="35"/>
  <c r="E338" i="35"/>
  <c r="D338" i="35"/>
  <c r="C338" i="35"/>
  <c r="B338" i="35"/>
  <c r="E337" i="35"/>
  <c r="D337" i="35"/>
  <c r="C337" i="35"/>
  <c r="B337" i="35"/>
  <c r="M336" i="35"/>
  <c r="L336" i="35"/>
  <c r="K336" i="35"/>
  <c r="J336" i="35"/>
  <c r="I336" i="35"/>
  <c r="H336" i="35"/>
  <c r="G336" i="35"/>
  <c r="F336" i="35"/>
  <c r="E331" i="35"/>
  <c r="D331" i="35"/>
  <c r="C331" i="35"/>
  <c r="B331" i="35"/>
  <c r="E330" i="35"/>
  <c r="D330" i="35"/>
  <c r="C330" i="35"/>
  <c r="B330" i="35"/>
  <c r="E329" i="35"/>
  <c r="D329" i="35"/>
  <c r="C329" i="35"/>
  <c r="B329" i="35"/>
  <c r="E328" i="35"/>
  <c r="D328" i="35"/>
  <c r="C328" i="35"/>
  <c r="B328" i="35"/>
  <c r="E327" i="35"/>
  <c r="D327" i="35"/>
  <c r="C327" i="35"/>
  <c r="B327" i="35"/>
  <c r="E326" i="35"/>
  <c r="D326" i="35"/>
  <c r="C326" i="35"/>
  <c r="B326" i="35"/>
  <c r="E325" i="35"/>
  <c r="D325" i="35"/>
  <c r="C325" i="35"/>
  <c r="B325" i="35"/>
  <c r="E324" i="35"/>
  <c r="D324" i="35"/>
  <c r="C324" i="35"/>
  <c r="B324" i="35"/>
  <c r="E323" i="35"/>
  <c r="D323" i="35"/>
  <c r="C323" i="35"/>
  <c r="B323" i="35"/>
  <c r="E322" i="35"/>
  <c r="D322" i="35"/>
  <c r="C322" i="35"/>
  <c r="B322" i="35"/>
  <c r="E321" i="35"/>
  <c r="D321" i="35"/>
  <c r="C321" i="35"/>
  <c r="B321" i="35"/>
  <c r="E320" i="35"/>
  <c r="D320" i="35"/>
  <c r="C320" i="35"/>
  <c r="B320" i="35"/>
  <c r="E319" i="35"/>
  <c r="D319" i="35"/>
  <c r="C319" i="35"/>
  <c r="B319" i="35"/>
  <c r="E318" i="35"/>
  <c r="D318" i="35"/>
  <c r="C318" i="35"/>
  <c r="B318" i="35"/>
  <c r="E317" i="35"/>
  <c r="D317" i="35"/>
  <c r="C317" i="35"/>
  <c r="B317" i="35"/>
  <c r="E316" i="35"/>
  <c r="D316" i="35"/>
  <c r="C316" i="35"/>
  <c r="B316" i="35"/>
  <c r="E315" i="35"/>
  <c r="D315" i="35"/>
  <c r="C315" i="35"/>
  <c r="B315" i="35"/>
  <c r="E314" i="35"/>
  <c r="D314" i="35"/>
  <c r="C314" i="35"/>
  <c r="B314" i="35"/>
  <c r="E313" i="35"/>
  <c r="D313" i="35"/>
  <c r="C313" i="35"/>
  <c r="B313" i="35"/>
  <c r="E312" i="35"/>
  <c r="D312" i="35"/>
  <c r="C312" i="35"/>
  <c r="B312" i="35"/>
  <c r="E311" i="35"/>
  <c r="D311" i="35"/>
  <c r="C311" i="35"/>
  <c r="B311" i="35"/>
  <c r="E310" i="35"/>
  <c r="D310" i="35"/>
  <c r="C310" i="35"/>
  <c r="B310" i="35"/>
  <c r="E309" i="35"/>
  <c r="D309" i="35"/>
  <c r="C309" i="35"/>
  <c r="B309" i="35"/>
  <c r="E308" i="35"/>
  <c r="D308" i="35"/>
  <c r="C308" i="35"/>
  <c r="B308" i="35"/>
  <c r="E307" i="35"/>
  <c r="D307" i="35"/>
  <c r="C307" i="35"/>
  <c r="B307" i="35"/>
  <c r="E306" i="35"/>
  <c r="D306" i="35"/>
  <c r="C306" i="35"/>
  <c r="B306" i="35"/>
  <c r="E305" i="35"/>
  <c r="D305" i="35"/>
  <c r="C305" i="35"/>
  <c r="B305" i="35"/>
  <c r="E304" i="35"/>
  <c r="D304" i="35"/>
  <c r="C304" i="35"/>
  <c r="B304" i="35"/>
  <c r="M303" i="35"/>
  <c r="L303" i="35"/>
  <c r="K303" i="35"/>
  <c r="J303" i="35"/>
  <c r="I303" i="35"/>
  <c r="H303" i="35"/>
  <c r="G303" i="35"/>
  <c r="F303" i="35"/>
  <c r="E298" i="35"/>
  <c r="D298" i="35"/>
  <c r="C298" i="35"/>
  <c r="B298" i="35"/>
  <c r="E297" i="35"/>
  <c r="D297" i="35"/>
  <c r="C297" i="35"/>
  <c r="B297" i="35"/>
  <c r="E296" i="35"/>
  <c r="D296" i="35"/>
  <c r="C296" i="35"/>
  <c r="B296" i="35"/>
  <c r="E295" i="35"/>
  <c r="D295" i="35"/>
  <c r="C295" i="35"/>
  <c r="B295" i="35"/>
  <c r="E294" i="35"/>
  <c r="D294" i="35"/>
  <c r="C294" i="35"/>
  <c r="B294" i="35"/>
  <c r="E293" i="35"/>
  <c r="D293" i="35"/>
  <c r="C293" i="35"/>
  <c r="B293" i="35"/>
  <c r="E292" i="35"/>
  <c r="D292" i="35"/>
  <c r="C292" i="35"/>
  <c r="B292" i="35"/>
  <c r="E291" i="35"/>
  <c r="D291" i="35"/>
  <c r="C291" i="35"/>
  <c r="B291" i="35"/>
  <c r="E290" i="35"/>
  <c r="D290" i="35"/>
  <c r="C290" i="35"/>
  <c r="B290" i="35"/>
  <c r="E289" i="35"/>
  <c r="D289" i="35"/>
  <c r="C289" i="35"/>
  <c r="B289" i="35"/>
  <c r="E288" i="35"/>
  <c r="D288" i="35"/>
  <c r="C288" i="35"/>
  <c r="B288" i="35"/>
  <c r="E287" i="35"/>
  <c r="D287" i="35"/>
  <c r="C287" i="35"/>
  <c r="B287" i="35"/>
  <c r="E286" i="35"/>
  <c r="D286" i="35"/>
  <c r="C286" i="35"/>
  <c r="B286" i="35"/>
  <c r="E285" i="35"/>
  <c r="D285" i="35"/>
  <c r="C285" i="35"/>
  <c r="B285" i="35"/>
  <c r="E284" i="35"/>
  <c r="D284" i="35"/>
  <c r="C284" i="35"/>
  <c r="B284" i="35"/>
  <c r="E283" i="35"/>
  <c r="D283" i="35"/>
  <c r="C283" i="35"/>
  <c r="B283" i="35"/>
  <c r="E282" i="35"/>
  <c r="D282" i="35"/>
  <c r="C282" i="35"/>
  <c r="B282" i="35"/>
  <c r="E281" i="35"/>
  <c r="D281" i="35"/>
  <c r="C281" i="35"/>
  <c r="B281" i="35"/>
  <c r="E280" i="35"/>
  <c r="D280" i="35"/>
  <c r="C280" i="35"/>
  <c r="B280" i="35"/>
  <c r="E279" i="35"/>
  <c r="D279" i="35"/>
  <c r="C279" i="35"/>
  <c r="B279" i="35"/>
  <c r="E278" i="35"/>
  <c r="D278" i="35"/>
  <c r="C278" i="35"/>
  <c r="B278" i="35"/>
  <c r="E277" i="35"/>
  <c r="D277" i="35"/>
  <c r="C277" i="35"/>
  <c r="B277" i="35"/>
  <c r="E276" i="35"/>
  <c r="D276" i="35"/>
  <c r="C276" i="35"/>
  <c r="B276" i="35"/>
  <c r="E275" i="35"/>
  <c r="D275" i="35"/>
  <c r="C275" i="35"/>
  <c r="B275" i="35"/>
  <c r="E274" i="35"/>
  <c r="D274" i="35"/>
  <c r="C274" i="35"/>
  <c r="B274" i="35"/>
  <c r="E273" i="35"/>
  <c r="D273" i="35"/>
  <c r="C273" i="35"/>
  <c r="B273" i="35"/>
  <c r="E272" i="35"/>
  <c r="D272" i="35"/>
  <c r="C272" i="35"/>
  <c r="B272" i="35"/>
  <c r="E271" i="35"/>
  <c r="D271" i="35"/>
  <c r="C271" i="35"/>
  <c r="B271" i="35"/>
  <c r="M270" i="35"/>
  <c r="L270" i="35"/>
  <c r="K270" i="35"/>
  <c r="J270" i="35"/>
  <c r="I270" i="35"/>
  <c r="H270" i="35"/>
  <c r="G270" i="35"/>
  <c r="F270" i="35"/>
  <c r="E265" i="35"/>
  <c r="D265" i="35"/>
  <c r="C265" i="35"/>
  <c r="B265" i="35"/>
  <c r="E264" i="35"/>
  <c r="D264" i="35"/>
  <c r="C264" i="35"/>
  <c r="B264" i="35"/>
  <c r="E263" i="35"/>
  <c r="D263" i="35"/>
  <c r="C263" i="35"/>
  <c r="B263" i="35"/>
  <c r="E262" i="35"/>
  <c r="D262" i="35"/>
  <c r="C262" i="35"/>
  <c r="B262" i="35"/>
  <c r="E261" i="35"/>
  <c r="D261" i="35"/>
  <c r="C261" i="35"/>
  <c r="B261" i="35"/>
  <c r="E260" i="35"/>
  <c r="D260" i="35"/>
  <c r="C260" i="35"/>
  <c r="B260" i="35"/>
  <c r="E259" i="35"/>
  <c r="D259" i="35"/>
  <c r="C259" i="35"/>
  <c r="B259" i="35"/>
  <c r="E258" i="35"/>
  <c r="D258" i="35"/>
  <c r="C258" i="35"/>
  <c r="B258" i="35"/>
  <c r="E257" i="35"/>
  <c r="D257" i="35"/>
  <c r="C257" i="35"/>
  <c r="B257" i="35"/>
  <c r="E256" i="35"/>
  <c r="D256" i="35"/>
  <c r="C256" i="35"/>
  <c r="B256" i="35"/>
  <c r="E255" i="35"/>
  <c r="D255" i="35"/>
  <c r="C255" i="35"/>
  <c r="B255" i="35"/>
  <c r="E254" i="35"/>
  <c r="D254" i="35"/>
  <c r="C254" i="35"/>
  <c r="B254" i="35"/>
  <c r="E253" i="35"/>
  <c r="D253" i="35"/>
  <c r="C253" i="35"/>
  <c r="B253" i="35"/>
  <c r="E252" i="35"/>
  <c r="D252" i="35"/>
  <c r="C252" i="35"/>
  <c r="B252" i="35"/>
  <c r="E251" i="35"/>
  <c r="D251" i="35"/>
  <c r="C251" i="35"/>
  <c r="B251" i="35"/>
  <c r="E250" i="35"/>
  <c r="D250" i="35"/>
  <c r="C250" i="35"/>
  <c r="B250" i="35"/>
  <c r="E249" i="35"/>
  <c r="D249" i="35"/>
  <c r="C249" i="35"/>
  <c r="B249" i="35"/>
  <c r="E248" i="35"/>
  <c r="D248" i="35"/>
  <c r="C248" i="35"/>
  <c r="B248" i="35"/>
  <c r="E247" i="35"/>
  <c r="D247" i="35"/>
  <c r="C247" i="35"/>
  <c r="B247" i="35"/>
  <c r="E246" i="35"/>
  <c r="D246" i="35"/>
  <c r="C246" i="35"/>
  <c r="B246" i="35"/>
  <c r="E245" i="35"/>
  <c r="D245" i="35"/>
  <c r="C245" i="35"/>
  <c r="B245" i="35"/>
  <c r="E244" i="35"/>
  <c r="D244" i="35"/>
  <c r="C244" i="35"/>
  <c r="B244" i="35"/>
  <c r="E243" i="35"/>
  <c r="D243" i="35"/>
  <c r="C243" i="35"/>
  <c r="B243" i="35"/>
  <c r="E242" i="35"/>
  <c r="D242" i="35"/>
  <c r="C242" i="35"/>
  <c r="B242" i="35"/>
  <c r="E241" i="35"/>
  <c r="D241" i="35"/>
  <c r="C241" i="35"/>
  <c r="B241" i="35"/>
  <c r="E240" i="35"/>
  <c r="D240" i="35"/>
  <c r="C240" i="35"/>
  <c r="B240" i="35"/>
  <c r="E239" i="35"/>
  <c r="D239" i="35"/>
  <c r="C239" i="35"/>
  <c r="B239" i="35"/>
  <c r="E238" i="35"/>
  <c r="D238" i="35"/>
  <c r="C238" i="35"/>
  <c r="B238" i="35"/>
  <c r="M237" i="35"/>
  <c r="L237" i="35"/>
  <c r="K237" i="35"/>
  <c r="J237" i="35"/>
  <c r="I237" i="35"/>
  <c r="H237" i="35"/>
  <c r="G237" i="35"/>
  <c r="F237" i="35"/>
  <c r="E232" i="35"/>
  <c r="D232" i="35"/>
  <c r="C232" i="35"/>
  <c r="B232" i="35"/>
  <c r="E231" i="35"/>
  <c r="D231" i="35"/>
  <c r="C231" i="35"/>
  <c r="B231" i="35"/>
  <c r="E230" i="35"/>
  <c r="D230" i="35"/>
  <c r="C230" i="35"/>
  <c r="B230" i="35"/>
  <c r="E229" i="35"/>
  <c r="D229" i="35"/>
  <c r="C229" i="35"/>
  <c r="B229" i="35"/>
  <c r="E228" i="35"/>
  <c r="D228" i="35"/>
  <c r="C228" i="35"/>
  <c r="B228" i="35"/>
  <c r="E227" i="35"/>
  <c r="D227" i="35"/>
  <c r="C227" i="35"/>
  <c r="B227" i="35"/>
  <c r="E226" i="35"/>
  <c r="D226" i="35"/>
  <c r="C226" i="35"/>
  <c r="B226" i="35"/>
  <c r="E225" i="35"/>
  <c r="D225" i="35"/>
  <c r="C225" i="35"/>
  <c r="B225" i="35"/>
  <c r="E224" i="35"/>
  <c r="D224" i="35"/>
  <c r="C224" i="35"/>
  <c r="B224" i="35"/>
  <c r="E223" i="35"/>
  <c r="D223" i="35"/>
  <c r="C223" i="35"/>
  <c r="B223" i="35"/>
  <c r="E222" i="35"/>
  <c r="D222" i="35"/>
  <c r="C222" i="35"/>
  <c r="B222" i="35"/>
  <c r="E221" i="35"/>
  <c r="D221" i="35"/>
  <c r="C221" i="35"/>
  <c r="B221" i="35"/>
  <c r="E220" i="35"/>
  <c r="D220" i="35"/>
  <c r="C220" i="35"/>
  <c r="B220" i="35"/>
  <c r="E219" i="35"/>
  <c r="D219" i="35"/>
  <c r="C219" i="35"/>
  <c r="B219" i="35"/>
  <c r="E218" i="35"/>
  <c r="D218" i="35"/>
  <c r="C218" i="35"/>
  <c r="B218" i="35"/>
  <c r="E217" i="35"/>
  <c r="D217" i="35"/>
  <c r="C217" i="35"/>
  <c r="B217" i="35"/>
  <c r="E216" i="35"/>
  <c r="D216" i="35"/>
  <c r="C216" i="35"/>
  <c r="B216" i="35"/>
  <c r="E215" i="35"/>
  <c r="D215" i="35"/>
  <c r="C215" i="35"/>
  <c r="B215" i="35"/>
  <c r="E214" i="35"/>
  <c r="D214" i="35"/>
  <c r="C214" i="35"/>
  <c r="B214" i="35"/>
  <c r="E213" i="35"/>
  <c r="D213" i="35"/>
  <c r="C213" i="35"/>
  <c r="B213" i="35"/>
  <c r="E212" i="35"/>
  <c r="D212" i="35"/>
  <c r="C212" i="35"/>
  <c r="B212" i="35"/>
  <c r="E211" i="35"/>
  <c r="D211" i="35"/>
  <c r="C211" i="35"/>
  <c r="B211" i="35"/>
  <c r="E210" i="35"/>
  <c r="D210" i="35"/>
  <c r="C210" i="35"/>
  <c r="B210" i="35"/>
  <c r="E209" i="35"/>
  <c r="D209" i="35"/>
  <c r="C209" i="35"/>
  <c r="B209" i="35"/>
  <c r="E208" i="35"/>
  <c r="D208" i="35"/>
  <c r="C208" i="35"/>
  <c r="B208" i="35"/>
  <c r="E207" i="35"/>
  <c r="D207" i="35"/>
  <c r="C207" i="35"/>
  <c r="B207" i="35"/>
  <c r="E206" i="35"/>
  <c r="D206" i="35"/>
  <c r="C206" i="35"/>
  <c r="B206" i="35"/>
  <c r="E205" i="35"/>
  <c r="D205" i="35"/>
  <c r="C205" i="35"/>
  <c r="B205" i="35"/>
  <c r="M204" i="35"/>
  <c r="L204" i="35"/>
  <c r="K204" i="35"/>
  <c r="J204" i="35"/>
  <c r="I204" i="35"/>
  <c r="H204" i="35"/>
  <c r="G204" i="35"/>
  <c r="F204" i="35"/>
  <c r="E199" i="35"/>
  <c r="D199" i="35"/>
  <c r="C199" i="35"/>
  <c r="B199" i="35"/>
  <c r="E198" i="35"/>
  <c r="D198" i="35"/>
  <c r="C198" i="35"/>
  <c r="B198" i="35"/>
  <c r="E197" i="35"/>
  <c r="D197" i="35"/>
  <c r="C197" i="35"/>
  <c r="B197" i="35"/>
  <c r="E196" i="35"/>
  <c r="D196" i="35"/>
  <c r="C196" i="35"/>
  <c r="B196" i="35"/>
  <c r="E195" i="35"/>
  <c r="D195" i="35"/>
  <c r="C195" i="35"/>
  <c r="B195" i="35"/>
  <c r="E194" i="35"/>
  <c r="D194" i="35"/>
  <c r="C194" i="35"/>
  <c r="B194" i="35"/>
  <c r="E193" i="35"/>
  <c r="D193" i="35"/>
  <c r="C193" i="35"/>
  <c r="B193" i="35"/>
  <c r="E192" i="35"/>
  <c r="D192" i="35"/>
  <c r="C192" i="35"/>
  <c r="B192" i="35"/>
  <c r="E191" i="35"/>
  <c r="D191" i="35"/>
  <c r="C191" i="35"/>
  <c r="B191" i="35"/>
  <c r="E190" i="35"/>
  <c r="D190" i="35"/>
  <c r="C190" i="35"/>
  <c r="B190" i="35"/>
  <c r="E189" i="35"/>
  <c r="D189" i="35"/>
  <c r="C189" i="35"/>
  <c r="B189" i="35"/>
  <c r="E188" i="35"/>
  <c r="D188" i="35"/>
  <c r="C188" i="35"/>
  <c r="B188" i="35"/>
  <c r="E187" i="35"/>
  <c r="D187" i="35"/>
  <c r="C187" i="35"/>
  <c r="B187" i="35"/>
  <c r="E186" i="35"/>
  <c r="D186" i="35"/>
  <c r="C186" i="35"/>
  <c r="B186" i="35"/>
  <c r="E185" i="35"/>
  <c r="D185" i="35"/>
  <c r="C185" i="35"/>
  <c r="B185" i="35"/>
  <c r="E184" i="35"/>
  <c r="D184" i="35"/>
  <c r="C184" i="35"/>
  <c r="B184" i="35"/>
  <c r="E183" i="35"/>
  <c r="D183" i="35"/>
  <c r="C183" i="35"/>
  <c r="B183" i="35"/>
  <c r="E182" i="35"/>
  <c r="D182" i="35"/>
  <c r="C182" i="35"/>
  <c r="B182" i="35"/>
  <c r="E181" i="35"/>
  <c r="D181" i="35"/>
  <c r="C181" i="35"/>
  <c r="B181" i="35"/>
  <c r="E180" i="35"/>
  <c r="D180" i="35"/>
  <c r="C180" i="35"/>
  <c r="B180" i="35"/>
  <c r="E179" i="35"/>
  <c r="D179" i="35"/>
  <c r="C179" i="35"/>
  <c r="B179" i="35"/>
  <c r="E178" i="35"/>
  <c r="D178" i="35"/>
  <c r="C178" i="35"/>
  <c r="B178" i="35"/>
  <c r="E177" i="35"/>
  <c r="D177" i="35"/>
  <c r="C177" i="35"/>
  <c r="B177" i="35"/>
  <c r="E176" i="35"/>
  <c r="D176" i="35"/>
  <c r="C176" i="35"/>
  <c r="B176" i="35"/>
  <c r="E175" i="35"/>
  <c r="D175" i="35"/>
  <c r="C175" i="35"/>
  <c r="B175" i="35"/>
  <c r="E174" i="35"/>
  <c r="D174" i="35"/>
  <c r="C174" i="35"/>
  <c r="B174" i="35"/>
  <c r="E173" i="35"/>
  <c r="D173" i="35"/>
  <c r="C173" i="35"/>
  <c r="B173" i="35"/>
  <c r="E172" i="35"/>
  <c r="D172" i="35"/>
  <c r="C172" i="35"/>
  <c r="B172" i="35"/>
  <c r="M171" i="35"/>
  <c r="L171" i="35"/>
  <c r="K171" i="35"/>
  <c r="J171" i="35"/>
  <c r="I171" i="35"/>
  <c r="H171" i="35"/>
  <c r="G171" i="35"/>
  <c r="F171" i="35"/>
  <c r="E166" i="35"/>
  <c r="D166" i="35"/>
  <c r="C166" i="35"/>
  <c r="B166" i="35"/>
  <c r="E165" i="35"/>
  <c r="D165" i="35"/>
  <c r="C165" i="35"/>
  <c r="B165" i="35"/>
  <c r="E164" i="35"/>
  <c r="D164" i="35"/>
  <c r="C164" i="35"/>
  <c r="B164" i="35"/>
  <c r="E163" i="35"/>
  <c r="D163" i="35"/>
  <c r="C163" i="35"/>
  <c r="B163" i="35"/>
  <c r="E162" i="35"/>
  <c r="D162" i="35"/>
  <c r="C162" i="35"/>
  <c r="B162" i="35"/>
  <c r="E161" i="35"/>
  <c r="D161" i="35"/>
  <c r="C161" i="35"/>
  <c r="B161" i="35"/>
  <c r="E160" i="35"/>
  <c r="D160" i="35"/>
  <c r="C160" i="35"/>
  <c r="B160" i="35"/>
  <c r="E159" i="35"/>
  <c r="D159" i="35"/>
  <c r="C159" i="35"/>
  <c r="B159" i="35"/>
  <c r="E158" i="35"/>
  <c r="D158" i="35"/>
  <c r="C158" i="35"/>
  <c r="B158" i="35"/>
  <c r="E157" i="35"/>
  <c r="D157" i="35"/>
  <c r="C157" i="35"/>
  <c r="B157" i="35"/>
  <c r="E156" i="35"/>
  <c r="D156" i="35"/>
  <c r="C156" i="35"/>
  <c r="B156" i="35"/>
  <c r="E155" i="35"/>
  <c r="D155" i="35"/>
  <c r="C155" i="35"/>
  <c r="B155" i="35"/>
  <c r="E154" i="35"/>
  <c r="D154" i="35"/>
  <c r="C154" i="35"/>
  <c r="B154" i="35"/>
  <c r="E153" i="35"/>
  <c r="D153" i="35"/>
  <c r="C153" i="35"/>
  <c r="B153" i="35"/>
  <c r="E152" i="35"/>
  <c r="D152" i="35"/>
  <c r="C152" i="35"/>
  <c r="B152" i="35"/>
  <c r="E151" i="35"/>
  <c r="D151" i="35"/>
  <c r="C151" i="35"/>
  <c r="B151" i="35"/>
  <c r="E150" i="35"/>
  <c r="D150" i="35"/>
  <c r="C150" i="35"/>
  <c r="B150" i="35"/>
  <c r="E149" i="35"/>
  <c r="D149" i="35"/>
  <c r="C149" i="35"/>
  <c r="B149" i="35"/>
  <c r="E148" i="35"/>
  <c r="D148" i="35"/>
  <c r="C148" i="35"/>
  <c r="B148" i="35"/>
  <c r="E147" i="35"/>
  <c r="D147" i="35"/>
  <c r="C147" i="35"/>
  <c r="B147" i="35"/>
  <c r="E146" i="35"/>
  <c r="D146" i="35"/>
  <c r="C146" i="35"/>
  <c r="B146" i="35"/>
  <c r="E145" i="35"/>
  <c r="D145" i="35"/>
  <c r="C145" i="35"/>
  <c r="B145" i="35"/>
  <c r="E144" i="35"/>
  <c r="D144" i="35"/>
  <c r="C144" i="35"/>
  <c r="B144" i="35"/>
  <c r="E143" i="35"/>
  <c r="D143" i="35"/>
  <c r="C143" i="35"/>
  <c r="B143" i="35"/>
  <c r="E142" i="35"/>
  <c r="D142" i="35"/>
  <c r="C142" i="35"/>
  <c r="B142" i="35"/>
  <c r="E141" i="35"/>
  <c r="D141" i="35"/>
  <c r="C141" i="35"/>
  <c r="B141" i="35"/>
  <c r="E140" i="35"/>
  <c r="D140" i="35"/>
  <c r="C140" i="35"/>
  <c r="B140" i="35"/>
  <c r="E139" i="35"/>
  <c r="D139" i="35"/>
  <c r="C139" i="35"/>
  <c r="B139" i="35"/>
  <c r="M138" i="35"/>
  <c r="L138" i="35"/>
  <c r="K138" i="35"/>
  <c r="J138" i="35"/>
  <c r="I138" i="35"/>
  <c r="H138" i="35"/>
  <c r="G138" i="35"/>
  <c r="F138" i="35"/>
  <c r="E133" i="35"/>
  <c r="D133" i="35"/>
  <c r="C133" i="35"/>
  <c r="B133" i="35"/>
  <c r="E132" i="35"/>
  <c r="D132" i="35"/>
  <c r="C132" i="35"/>
  <c r="B132" i="35"/>
  <c r="E131" i="35"/>
  <c r="D131" i="35"/>
  <c r="C131" i="35"/>
  <c r="B131" i="35"/>
  <c r="E130" i="35"/>
  <c r="D130" i="35"/>
  <c r="C130" i="35"/>
  <c r="B130" i="35"/>
  <c r="E129" i="35"/>
  <c r="D129" i="35"/>
  <c r="C129" i="35"/>
  <c r="B129" i="35"/>
  <c r="E128" i="35"/>
  <c r="D128" i="35"/>
  <c r="C128" i="35"/>
  <c r="B128" i="35"/>
  <c r="E127" i="35"/>
  <c r="D127" i="35"/>
  <c r="C127" i="35"/>
  <c r="B127" i="35"/>
  <c r="E126" i="35"/>
  <c r="D126" i="35"/>
  <c r="C126" i="35"/>
  <c r="B126" i="35"/>
  <c r="E125" i="35"/>
  <c r="D125" i="35"/>
  <c r="C125" i="35"/>
  <c r="B125" i="35"/>
  <c r="E124" i="35"/>
  <c r="D124" i="35"/>
  <c r="C124" i="35"/>
  <c r="B124" i="35"/>
  <c r="E123" i="35"/>
  <c r="D123" i="35"/>
  <c r="C123" i="35"/>
  <c r="B123" i="35"/>
  <c r="E122" i="35"/>
  <c r="D122" i="35"/>
  <c r="C122" i="35"/>
  <c r="B122" i="35"/>
  <c r="E121" i="35"/>
  <c r="D121" i="35"/>
  <c r="C121" i="35"/>
  <c r="B121" i="35"/>
  <c r="E120" i="35"/>
  <c r="D120" i="35"/>
  <c r="C120" i="35"/>
  <c r="B120" i="35"/>
  <c r="E119" i="35"/>
  <c r="D119" i="35"/>
  <c r="C119" i="35"/>
  <c r="B119" i="35"/>
  <c r="E118" i="35"/>
  <c r="D118" i="35"/>
  <c r="C118" i="35"/>
  <c r="B118" i="35"/>
  <c r="E117" i="35"/>
  <c r="D117" i="35"/>
  <c r="C117" i="35"/>
  <c r="B117" i="35"/>
  <c r="E116" i="35"/>
  <c r="D116" i="35"/>
  <c r="C116" i="35"/>
  <c r="B116" i="35"/>
  <c r="E115" i="35"/>
  <c r="D115" i="35"/>
  <c r="C115" i="35"/>
  <c r="B115" i="35"/>
  <c r="E114" i="35"/>
  <c r="D114" i="35"/>
  <c r="C114" i="35"/>
  <c r="B114" i="35"/>
  <c r="E113" i="35"/>
  <c r="D113" i="35"/>
  <c r="C113" i="35"/>
  <c r="B113" i="35"/>
  <c r="E112" i="35"/>
  <c r="D112" i="35"/>
  <c r="C112" i="35"/>
  <c r="B112" i="35"/>
  <c r="E111" i="35"/>
  <c r="D111" i="35"/>
  <c r="C111" i="35"/>
  <c r="B111" i="35"/>
  <c r="E110" i="35"/>
  <c r="D110" i="35"/>
  <c r="C110" i="35"/>
  <c r="B110" i="35"/>
  <c r="E109" i="35"/>
  <c r="D109" i="35"/>
  <c r="C109" i="35"/>
  <c r="B109" i="35"/>
  <c r="E108" i="35"/>
  <c r="D108" i="35"/>
  <c r="C108" i="35"/>
  <c r="B108" i="35"/>
  <c r="E107" i="35"/>
  <c r="D107" i="35"/>
  <c r="C107" i="35"/>
  <c r="B107" i="35"/>
  <c r="E106" i="35"/>
  <c r="D106" i="35"/>
  <c r="C106" i="35"/>
  <c r="B106" i="35"/>
  <c r="M105" i="35"/>
  <c r="L105" i="35"/>
  <c r="K105" i="35"/>
  <c r="J105" i="35"/>
  <c r="I105" i="35"/>
  <c r="H105" i="35"/>
  <c r="G105" i="35"/>
  <c r="F105" i="35"/>
  <c r="E100" i="35"/>
  <c r="D100" i="35"/>
  <c r="C100" i="35"/>
  <c r="B100" i="35"/>
  <c r="E99" i="35"/>
  <c r="D99" i="35"/>
  <c r="C99" i="35"/>
  <c r="B99" i="35"/>
  <c r="E98" i="35"/>
  <c r="D98" i="35"/>
  <c r="C98" i="35"/>
  <c r="B98" i="35"/>
  <c r="E97" i="35"/>
  <c r="D97" i="35"/>
  <c r="C97" i="35"/>
  <c r="B97" i="35"/>
  <c r="E96" i="35"/>
  <c r="D96" i="35"/>
  <c r="C96" i="35"/>
  <c r="B96" i="35"/>
  <c r="E95" i="35"/>
  <c r="D95" i="35"/>
  <c r="C95" i="35"/>
  <c r="B95" i="35"/>
  <c r="E94" i="35"/>
  <c r="D94" i="35"/>
  <c r="C94" i="35"/>
  <c r="B94" i="35"/>
  <c r="E93" i="35"/>
  <c r="D93" i="35"/>
  <c r="C93" i="35"/>
  <c r="B93" i="35"/>
  <c r="E92" i="35"/>
  <c r="D92" i="35"/>
  <c r="C92" i="35"/>
  <c r="B92" i="35"/>
  <c r="E91" i="35"/>
  <c r="D91" i="35"/>
  <c r="C91" i="35"/>
  <c r="B91" i="35"/>
  <c r="E90" i="35"/>
  <c r="D90" i="35"/>
  <c r="C90" i="35"/>
  <c r="B90" i="35"/>
  <c r="E89" i="35"/>
  <c r="D89" i="35"/>
  <c r="C89" i="35"/>
  <c r="B89" i="35"/>
  <c r="E88" i="35"/>
  <c r="D88" i="35"/>
  <c r="C88" i="35"/>
  <c r="B88" i="35"/>
  <c r="E87" i="35"/>
  <c r="D87" i="35"/>
  <c r="C87" i="35"/>
  <c r="B87" i="35"/>
  <c r="E86" i="35"/>
  <c r="D86" i="35"/>
  <c r="C86" i="35"/>
  <c r="B86" i="35"/>
  <c r="E85" i="35"/>
  <c r="D85" i="35"/>
  <c r="C85" i="35"/>
  <c r="B85" i="35"/>
  <c r="E84" i="35"/>
  <c r="D84" i="35"/>
  <c r="C84" i="35"/>
  <c r="B84" i="35"/>
  <c r="E83" i="35"/>
  <c r="D83" i="35"/>
  <c r="C83" i="35"/>
  <c r="B83" i="35"/>
  <c r="E82" i="35"/>
  <c r="D82" i="35"/>
  <c r="C82" i="35"/>
  <c r="B82" i="35"/>
  <c r="E81" i="35"/>
  <c r="D81" i="35"/>
  <c r="C81" i="35"/>
  <c r="B81" i="35"/>
  <c r="E80" i="35"/>
  <c r="D80" i="35"/>
  <c r="C80" i="35"/>
  <c r="B80" i="35"/>
  <c r="E79" i="35"/>
  <c r="D79" i="35"/>
  <c r="C79" i="35"/>
  <c r="B79" i="35"/>
  <c r="E78" i="35"/>
  <c r="D78" i="35"/>
  <c r="C78" i="35"/>
  <c r="B78" i="35"/>
  <c r="E77" i="35"/>
  <c r="D77" i="35"/>
  <c r="C77" i="35"/>
  <c r="B77" i="35"/>
  <c r="E76" i="35"/>
  <c r="D76" i="35"/>
  <c r="C76" i="35"/>
  <c r="B76" i="35"/>
  <c r="E75" i="35"/>
  <c r="D75" i="35"/>
  <c r="C75" i="35"/>
  <c r="B75" i="35"/>
  <c r="E74" i="35"/>
  <c r="D74" i="35"/>
  <c r="C74" i="35"/>
  <c r="B74" i="35"/>
  <c r="E73" i="35"/>
  <c r="D73" i="35"/>
  <c r="C73" i="35"/>
  <c r="B73" i="35"/>
  <c r="M72" i="35"/>
  <c r="L72" i="35"/>
  <c r="K72" i="35"/>
  <c r="J72" i="35"/>
  <c r="I72" i="35"/>
  <c r="H72" i="35"/>
  <c r="G72" i="35"/>
  <c r="F72" i="35"/>
  <c r="E67" i="35"/>
  <c r="D67" i="35"/>
  <c r="C67" i="35"/>
  <c r="B67" i="35"/>
  <c r="E66" i="35"/>
  <c r="D66" i="35"/>
  <c r="C66" i="35"/>
  <c r="B66" i="35"/>
  <c r="E65" i="35"/>
  <c r="D65" i="35"/>
  <c r="C65" i="35"/>
  <c r="B65" i="35"/>
  <c r="E64" i="35"/>
  <c r="D64" i="35"/>
  <c r="C64" i="35"/>
  <c r="B64" i="35"/>
  <c r="E63" i="35"/>
  <c r="D63" i="35"/>
  <c r="C63" i="35"/>
  <c r="B63" i="35"/>
  <c r="E62" i="35"/>
  <c r="D62" i="35"/>
  <c r="C62" i="35"/>
  <c r="B62" i="35"/>
  <c r="E61" i="35"/>
  <c r="D61" i="35"/>
  <c r="C61" i="35"/>
  <c r="B61" i="35"/>
  <c r="E60" i="35"/>
  <c r="D60" i="35"/>
  <c r="C60" i="35"/>
  <c r="B60" i="35"/>
  <c r="E59" i="35"/>
  <c r="D59" i="35"/>
  <c r="C59" i="35"/>
  <c r="B59" i="35"/>
  <c r="E58" i="35"/>
  <c r="D58" i="35"/>
  <c r="C58" i="35"/>
  <c r="B58" i="35"/>
  <c r="E57" i="35"/>
  <c r="D57" i="35"/>
  <c r="C57" i="35"/>
  <c r="B57" i="35"/>
  <c r="E56" i="35"/>
  <c r="D56" i="35"/>
  <c r="C56" i="35"/>
  <c r="B56" i="35"/>
  <c r="E55" i="35"/>
  <c r="D55" i="35"/>
  <c r="C55" i="35"/>
  <c r="B55" i="35"/>
  <c r="E54" i="35"/>
  <c r="D54" i="35"/>
  <c r="C54" i="35"/>
  <c r="B54" i="35"/>
  <c r="E53" i="35"/>
  <c r="D53" i="35"/>
  <c r="C53" i="35"/>
  <c r="B53" i="35"/>
  <c r="E52" i="35"/>
  <c r="D52" i="35"/>
  <c r="C52" i="35"/>
  <c r="B52" i="35"/>
  <c r="E51" i="35"/>
  <c r="D51" i="35"/>
  <c r="C51" i="35"/>
  <c r="B51" i="35"/>
  <c r="E50" i="35"/>
  <c r="D50" i="35"/>
  <c r="C50" i="35"/>
  <c r="B50" i="35"/>
  <c r="E49" i="35"/>
  <c r="D49" i="35"/>
  <c r="C49" i="35"/>
  <c r="B49" i="35"/>
  <c r="E48" i="35"/>
  <c r="D48" i="35"/>
  <c r="C48" i="35"/>
  <c r="B48" i="35"/>
  <c r="E47" i="35"/>
  <c r="D47" i="35"/>
  <c r="C47" i="35"/>
  <c r="B47" i="35"/>
  <c r="E46" i="35"/>
  <c r="D46" i="35"/>
  <c r="C46" i="35"/>
  <c r="B46" i="35"/>
  <c r="E45" i="35"/>
  <c r="D45" i="35"/>
  <c r="C45" i="35"/>
  <c r="B45" i="35"/>
  <c r="E44" i="35"/>
  <c r="D44" i="35"/>
  <c r="C44" i="35"/>
  <c r="B44" i="35"/>
  <c r="E43" i="35"/>
  <c r="D43" i="35"/>
  <c r="C43" i="35"/>
  <c r="B43" i="35"/>
  <c r="E42" i="35"/>
  <c r="D42" i="35"/>
  <c r="C42" i="35"/>
  <c r="B42" i="35"/>
  <c r="E41" i="35"/>
  <c r="D41" i="35"/>
  <c r="C41" i="35"/>
  <c r="B41" i="35"/>
  <c r="E40" i="35"/>
  <c r="D40" i="35"/>
  <c r="C40" i="35"/>
  <c r="B40" i="35"/>
  <c r="M39" i="35"/>
  <c r="L39" i="35"/>
  <c r="K39" i="35"/>
  <c r="J39" i="35"/>
  <c r="I39" i="35"/>
  <c r="H39" i="35"/>
  <c r="G39" i="35"/>
  <c r="F39" i="35"/>
  <c r="E34" i="35"/>
  <c r="D34" i="35"/>
  <c r="C34" i="35"/>
  <c r="B34" i="35"/>
  <c r="E33" i="35"/>
  <c r="D33" i="35"/>
  <c r="C33" i="35"/>
  <c r="B33" i="35"/>
  <c r="E32" i="35"/>
  <c r="D32" i="35"/>
  <c r="C32" i="35"/>
  <c r="B32" i="35"/>
  <c r="E31" i="35"/>
  <c r="D31" i="35"/>
  <c r="C31" i="35"/>
  <c r="B31" i="35"/>
  <c r="E30" i="35"/>
  <c r="D30" i="35"/>
  <c r="C30" i="35"/>
  <c r="B30" i="35"/>
  <c r="E29" i="35"/>
  <c r="D29" i="35"/>
  <c r="C29" i="35"/>
  <c r="B29" i="35"/>
  <c r="E28" i="35"/>
  <c r="D28" i="35"/>
  <c r="C28" i="35"/>
  <c r="B28" i="35"/>
  <c r="E27" i="35"/>
  <c r="D27" i="35"/>
  <c r="C27" i="35"/>
  <c r="B27" i="35"/>
  <c r="E26" i="35"/>
  <c r="D26" i="35"/>
  <c r="C26" i="35"/>
  <c r="B26" i="35"/>
  <c r="E25" i="35"/>
  <c r="D25" i="35"/>
  <c r="C25" i="35"/>
  <c r="B25" i="35"/>
  <c r="E24" i="35"/>
  <c r="D24" i="35"/>
  <c r="C24" i="35"/>
  <c r="B24" i="35"/>
  <c r="E23" i="35"/>
  <c r="D23" i="35"/>
  <c r="C23" i="35"/>
  <c r="B23" i="35"/>
  <c r="E22" i="35"/>
  <c r="D22" i="35"/>
  <c r="C22" i="35"/>
  <c r="B22" i="35"/>
  <c r="E21" i="35"/>
  <c r="D21" i="35"/>
  <c r="C21" i="35"/>
  <c r="B21" i="35"/>
  <c r="E20" i="35"/>
  <c r="D20" i="35"/>
  <c r="C20" i="35"/>
  <c r="B20" i="35"/>
  <c r="E19" i="35"/>
  <c r="D19" i="35"/>
  <c r="C19" i="35"/>
  <c r="B19" i="35"/>
  <c r="E18" i="35"/>
  <c r="D18" i="35"/>
  <c r="C18" i="35"/>
  <c r="B18" i="35"/>
  <c r="E17" i="35"/>
  <c r="D17" i="35"/>
  <c r="C17" i="35"/>
  <c r="B17" i="35"/>
  <c r="E16" i="35"/>
  <c r="D16" i="35"/>
  <c r="C16" i="35"/>
  <c r="B16" i="35"/>
  <c r="E15" i="35"/>
  <c r="D15" i="35"/>
  <c r="C15" i="35"/>
  <c r="B15" i="35"/>
  <c r="E14" i="35"/>
  <c r="D14" i="35"/>
  <c r="C14" i="35"/>
  <c r="B14" i="35"/>
  <c r="E13" i="35"/>
  <c r="D13" i="35"/>
  <c r="C13" i="35"/>
  <c r="B13" i="35"/>
  <c r="E12" i="35"/>
  <c r="D12" i="35"/>
  <c r="C12" i="35"/>
  <c r="B12" i="35"/>
  <c r="E11" i="35"/>
  <c r="D11" i="35"/>
  <c r="C11" i="35"/>
  <c r="B11" i="35"/>
  <c r="E10" i="35"/>
  <c r="D10" i="35"/>
  <c r="C10" i="35"/>
  <c r="B10" i="35"/>
  <c r="E9" i="35"/>
  <c r="D9" i="35"/>
  <c r="C9" i="35"/>
  <c r="B9" i="35"/>
  <c r="E8" i="35"/>
  <c r="D8" i="35"/>
  <c r="C8" i="35"/>
  <c r="B8" i="35"/>
  <c r="E7" i="35"/>
  <c r="D7" i="35"/>
  <c r="C7" i="35"/>
  <c r="B7" i="35"/>
  <c r="M6" i="35"/>
  <c r="L6" i="35"/>
  <c r="K6" i="35"/>
  <c r="J6" i="35"/>
  <c r="I6" i="35"/>
  <c r="H6" i="35"/>
  <c r="G6" i="35"/>
  <c r="F6" i="35"/>
  <c r="E24" i="34"/>
  <c r="D24" i="34"/>
  <c r="C24" i="34"/>
  <c r="B24" i="34"/>
  <c r="E23" i="34"/>
  <c r="D23" i="34"/>
  <c r="C23" i="34"/>
  <c r="B23" i="34"/>
  <c r="E22" i="34"/>
  <c r="D22" i="34"/>
  <c r="C22" i="34"/>
  <c r="B22" i="34"/>
  <c r="E21" i="34"/>
  <c r="D21" i="34"/>
  <c r="C21" i="34"/>
  <c r="B21" i="34"/>
  <c r="E20" i="34"/>
  <c r="D20" i="34"/>
  <c r="C20" i="34"/>
  <c r="B20" i="34"/>
  <c r="E19" i="34"/>
  <c r="D19" i="34"/>
  <c r="C19" i="34"/>
  <c r="B19" i="34"/>
  <c r="E18" i="34"/>
  <c r="D18" i="34"/>
  <c r="C18" i="34"/>
  <c r="B18" i="34"/>
  <c r="E17" i="34"/>
  <c r="D17" i="34"/>
  <c r="C17" i="34"/>
  <c r="B17" i="34"/>
  <c r="E16" i="34"/>
  <c r="D16" i="34"/>
  <c r="C16" i="34"/>
  <c r="B16" i="34"/>
  <c r="E15" i="34"/>
  <c r="D15" i="34"/>
  <c r="C15" i="34"/>
  <c r="B15" i="34"/>
  <c r="E14" i="34"/>
  <c r="D14" i="34"/>
  <c r="C14" i="34"/>
  <c r="B14" i="34"/>
  <c r="E13" i="34"/>
  <c r="D13" i="34"/>
  <c r="C13" i="34"/>
  <c r="B13" i="34"/>
  <c r="E12" i="34"/>
  <c r="D12" i="34"/>
  <c r="C12" i="34"/>
  <c r="B12" i="34"/>
  <c r="E11" i="34"/>
  <c r="D11" i="34"/>
  <c r="C11" i="34"/>
  <c r="B11" i="34"/>
  <c r="E10" i="34"/>
  <c r="D10" i="34"/>
  <c r="C10" i="34"/>
  <c r="B10" i="34"/>
  <c r="E9" i="34"/>
  <c r="D9" i="34"/>
  <c r="C9" i="34"/>
  <c r="B9" i="34"/>
  <c r="E8" i="34"/>
  <c r="D8" i="34"/>
  <c r="C8" i="34"/>
  <c r="B8" i="34"/>
  <c r="M7" i="34"/>
  <c r="L7" i="34"/>
  <c r="K7" i="34"/>
  <c r="J7" i="34"/>
  <c r="I7" i="34"/>
  <c r="E7" i="34" s="1"/>
  <c r="H7" i="34"/>
  <c r="D7" i="34" s="1"/>
  <c r="G7" i="34"/>
  <c r="C7" i="34" s="1"/>
  <c r="F7" i="34"/>
  <c r="B7" i="34" s="1"/>
  <c r="E34" i="33"/>
  <c r="D34" i="33"/>
  <c r="C34" i="33"/>
  <c r="B34" i="33"/>
  <c r="E33" i="33"/>
  <c r="D33" i="33"/>
  <c r="C33" i="33"/>
  <c r="B33" i="33"/>
  <c r="E32" i="33"/>
  <c r="D32" i="33"/>
  <c r="C32" i="33"/>
  <c r="B32" i="33"/>
  <c r="E31" i="33"/>
  <c r="D31" i="33"/>
  <c r="C31" i="33"/>
  <c r="B31" i="33"/>
  <c r="E30" i="33"/>
  <c r="D30" i="33"/>
  <c r="C30" i="33"/>
  <c r="B30" i="33"/>
  <c r="E29" i="33"/>
  <c r="D29" i="33"/>
  <c r="C29" i="33"/>
  <c r="B29" i="33"/>
  <c r="E28" i="33"/>
  <c r="D28" i="33"/>
  <c r="C28" i="33"/>
  <c r="B28" i="33"/>
  <c r="E27" i="33"/>
  <c r="D27" i="33"/>
  <c r="C27" i="33"/>
  <c r="B27" i="33"/>
  <c r="E26" i="33"/>
  <c r="D26" i="33"/>
  <c r="C26" i="33"/>
  <c r="B26" i="33"/>
  <c r="E25" i="33"/>
  <c r="D25" i="33"/>
  <c r="C25" i="33"/>
  <c r="B25" i="33"/>
  <c r="E24" i="33"/>
  <c r="D24" i="33"/>
  <c r="C24" i="33"/>
  <c r="B24" i="33"/>
  <c r="E23" i="33"/>
  <c r="D23" i="33"/>
  <c r="C23" i="33"/>
  <c r="B23" i="33"/>
  <c r="E22" i="33"/>
  <c r="D22" i="33"/>
  <c r="C22" i="33"/>
  <c r="B22" i="33"/>
  <c r="E21" i="33"/>
  <c r="D21" i="33"/>
  <c r="C21" i="33"/>
  <c r="B21" i="33"/>
  <c r="E20" i="33"/>
  <c r="D20" i="33"/>
  <c r="C20" i="33"/>
  <c r="B20" i="33"/>
  <c r="E19" i="33"/>
  <c r="D19" i="33"/>
  <c r="C19" i="33"/>
  <c r="B19" i="33"/>
  <c r="E18" i="33"/>
  <c r="D18" i="33"/>
  <c r="C18" i="33"/>
  <c r="B18" i="33"/>
  <c r="E17" i="33"/>
  <c r="D17" i="33"/>
  <c r="C17" i="33"/>
  <c r="B17" i="33"/>
  <c r="E16" i="33"/>
  <c r="D16" i="33"/>
  <c r="C16" i="33"/>
  <c r="B16" i="33"/>
  <c r="E15" i="33"/>
  <c r="D15" i="33"/>
  <c r="C15" i="33"/>
  <c r="B15" i="33"/>
  <c r="E14" i="33"/>
  <c r="D14" i="33"/>
  <c r="C14" i="33"/>
  <c r="B14" i="33"/>
  <c r="E13" i="33"/>
  <c r="D13" i="33"/>
  <c r="C13" i="33"/>
  <c r="B13" i="33"/>
  <c r="E12" i="33"/>
  <c r="D12" i="33"/>
  <c r="C12" i="33"/>
  <c r="B12" i="33"/>
  <c r="E11" i="33"/>
  <c r="D11" i="33"/>
  <c r="C11" i="33"/>
  <c r="B11" i="33"/>
  <c r="E10" i="33"/>
  <c r="D10" i="33"/>
  <c r="C10" i="33"/>
  <c r="B10" i="33"/>
  <c r="E9" i="33"/>
  <c r="D9" i="33"/>
  <c r="C9" i="33"/>
  <c r="B9" i="33"/>
  <c r="E8" i="33"/>
  <c r="D8" i="33"/>
  <c r="C8" i="33"/>
  <c r="B8" i="33"/>
  <c r="E7" i="33"/>
  <c r="E6" i="33" s="1"/>
  <c r="D7" i="33"/>
  <c r="D6" i="33" s="1"/>
  <c r="C7" i="33"/>
  <c r="B7" i="33"/>
  <c r="M6" i="33"/>
  <c r="L6" i="33"/>
  <c r="K6" i="33"/>
  <c r="J6" i="33"/>
  <c r="I6" i="33"/>
  <c r="H6" i="33"/>
  <c r="G6" i="33"/>
  <c r="F6" i="33"/>
  <c r="C6" i="33"/>
  <c r="B6" i="33"/>
  <c r="H163" i="32"/>
  <c r="G163" i="32"/>
  <c r="F163" i="32"/>
  <c r="E163" i="32"/>
  <c r="H162" i="32"/>
  <c r="G162" i="32"/>
  <c r="F162" i="32"/>
  <c r="E162" i="32"/>
  <c r="H161" i="32"/>
  <c r="G161" i="32"/>
  <c r="F161" i="32"/>
  <c r="E161" i="32"/>
  <c r="H160" i="32"/>
  <c r="G160" i="32"/>
  <c r="F160" i="32"/>
  <c r="E160" i="32"/>
  <c r="P159" i="32"/>
  <c r="O159" i="32"/>
  <c r="N159" i="32"/>
  <c r="M159" i="32"/>
  <c r="L159" i="32"/>
  <c r="K159" i="32"/>
  <c r="J159" i="32"/>
  <c r="I159" i="32"/>
  <c r="H155" i="32"/>
  <c r="G155" i="32"/>
  <c r="F155" i="32"/>
  <c r="E155" i="32"/>
  <c r="H154" i="32"/>
  <c r="G154" i="32"/>
  <c r="F154" i="32"/>
  <c r="E154" i="32"/>
  <c r="H153" i="32"/>
  <c r="G153" i="32"/>
  <c r="F153" i="32"/>
  <c r="E153" i="32"/>
  <c r="H152" i="32"/>
  <c r="G152" i="32"/>
  <c r="F152" i="32"/>
  <c r="E152" i="32"/>
  <c r="P151" i="32"/>
  <c r="O151" i="32"/>
  <c r="N151" i="32"/>
  <c r="M151" i="32"/>
  <c r="L151" i="32"/>
  <c r="K151" i="32"/>
  <c r="J151" i="32"/>
  <c r="I151" i="32"/>
  <c r="H150" i="32"/>
  <c r="G150" i="32"/>
  <c r="F150" i="32"/>
  <c r="E150" i="32"/>
  <c r="H149" i="32"/>
  <c r="G149" i="32"/>
  <c r="F149" i="32"/>
  <c r="E149" i="32"/>
  <c r="H148" i="32"/>
  <c r="G148" i="32"/>
  <c r="F148" i="32"/>
  <c r="E148" i="32"/>
  <c r="H147" i="32"/>
  <c r="G147" i="32"/>
  <c r="F147" i="32"/>
  <c r="E147" i="32"/>
  <c r="P146" i="32"/>
  <c r="O146" i="32"/>
  <c r="N146" i="32"/>
  <c r="M146" i="32"/>
  <c r="L146" i="32"/>
  <c r="K146" i="32"/>
  <c r="J146" i="32"/>
  <c r="I146" i="32"/>
  <c r="H145" i="32"/>
  <c r="G145" i="32"/>
  <c r="F145" i="32"/>
  <c r="E145" i="32"/>
  <c r="H144" i="32"/>
  <c r="G144" i="32"/>
  <c r="F144" i="32"/>
  <c r="E144" i="32"/>
  <c r="P143" i="32"/>
  <c r="O143" i="32"/>
  <c r="N143" i="32"/>
  <c r="M143" i="32"/>
  <c r="L143" i="32"/>
  <c r="K143" i="32"/>
  <c r="J143" i="32"/>
  <c r="I143" i="32"/>
  <c r="H142" i="32"/>
  <c r="G142" i="32"/>
  <c r="F142" i="32"/>
  <c r="E142" i="32"/>
  <c r="H141" i="32"/>
  <c r="G141" i="32"/>
  <c r="F141" i="32"/>
  <c r="E141" i="32"/>
  <c r="H140" i="32"/>
  <c r="G140" i="32"/>
  <c r="F140" i="32"/>
  <c r="E140" i="32"/>
  <c r="P139" i="32"/>
  <c r="O139" i="32"/>
  <c r="N139" i="32"/>
  <c r="M139" i="32"/>
  <c r="L139" i="32"/>
  <c r="K139" i="32"/>
  <c r="J139" i="32"/>
  <c r="I139" i="32"/>
  <c r="H138" i="32"/>
  <c r="G138" i="32"/>
  <c r="F138" i="32"/>
  <c r="E138" i="32"/>
  <c r="H137" i="32"/>
  <c r="G137" i="32"/>
  <c r="F137" i="32"/>
  <c r="E137" i="32"/>
  <c r="H136" i="32"/>
  <c r="G136" i="32"/>
  <c r="F136" i="32"/>
  <c r="E136" i="32"/>
  <c r="H135" i="32"/>
  <c r="G135" i="32"/>
  <c r="F135" i="32"/>
  <c r="E135" i="32"/>
  <c r="P134" i="32"/>
  <c r="O134" i="32"/>
  <c r="O133" i="32" s="1"/>
  <c r="N134" i="32"/>
  <c r="N133" i="32" s="1"/>
  <c r="M134" i="32"/>
  <c r="M133" i="32" s="1"/>
  <c r="L134" i="32"/>
  <c r="L133" i="32" s="1"/>
  <c r="K134" i="32"/>
  <c r="K133" i="32" s="1"/>
  <c r="J134" i="32"/>
  <c r="J133" i="32" s="1"/>
  <c r="I134" i="32"/>
  <c r="I133" i="32" s="1"/>
  <c r="P133" i="32"/>
  <c r="H132" i="32"/>
  <c r="G132" i="32"/>
  <c r="F132" i="32"/>
  <c r="E132" i="32"/>
  <c r="H131" i="32"/>
  <c r="G131" i="32"/>
  <c r="F131" i="32"/>
  <c r="E131" i="32"/>
  <c r="P130" i="32"/>
  <c r="O130" i="32"/>
  <c r="N130" i="32"/>
  <c r="M130" i="32"/>
  <c r="L130" i="32"/>
  <c r="K130" i="32"/>
  <c r="J130" i="32"/>
  <c r="I130" i="32"/>
  <c r="H126" i="32"/>
  <c r="G126" i="32"/>
  <c r="F126" i="32"/>
  <c r="E126" i="32"/>
  <c r="H125" i="32"/>
  <c r="G125" i="32"/>
  <c r="F125" i="32"/>
  <c r="E125" i="32"/>
  <c r="H124" i="32"/>
  <c r="G124" i="32"/>
  <c r="F124" i="32"/>
  <c r="E124" i="32"/>
  <c r="P123" i="32"/>
  <c r="O123" i="32"/>
  <c r="N123" i="32"/>
  <c r="M123" i="32"/>
  <c r="L123" i="32"/>
  <c r="K123" i="32"/>
  <c r="J123" i="32"/>
  <c r="I123" i="32"/>
  <c r="H122" i="32"/>
  <c r="G122" i="32"/>
  <c r="F122" i="32"/>
  <c r="E122" i="32"/>
  <c r="H121" i="32"/>
  <c r="G121" i="32"/>
  <c r="F121" i="32"/>
  <c r="E121" i="32"/>
  <c r="H120" i="32"/>
  <c r="G120" i="32"/>
  <c r="F120" i="32"/>
  <c r="E120" i="32"/>
  <c r="H119" i="32"/>
  <c r="G119" i="32"/>
  <c r="F119" i="32"/>
  <c r="E119" i="32"/>
  <c r="P118" i="32"/>
  <c r="P117" i="32" s="1"/>
  <c r="O118" i="32"/>
  <c r="O117" i="32" s="1"/>
  <c r="N118" i="32"/>
  <c r="N117" i="32" s="1"/>
  <c r="M118" i="32"/>
  <c r="M117" i="32" s="1"/>
  <c r="L118" i="32"/>
  <c r="L117" i="32" s="1"/>
  <c r="K118" i="32"/>
  <c r="J118" i="32"/>
  <c r="I118" i="32"/>
  <c r="H116" i="32"/>
  <c r="G116" i="32"/>
  <c r="F116" i="32"/>
  <c r="E116" i="32"/>
  <c r="H115" i="32"/>
  <c r="G115" i="32"/>
  <c r="F115" i="32"/>
  <c r="E115" i="32"/>
  <c r="P114" i="32"/>
  <c r="O114" i="32"/>
  <c r="N114" i="32"/>
  <c r="M114" i="32"/>
  <c r="L114" i="32"/>
  <c r="K114" i="32"/>
  <c r="J114" i="32"/>
  <c r="I114" i="32"/>
  <c r="H113" i="32"/>
  <c r="G113" i="32"/>
  <c r="F113" i="32"/>
  <c r="E113" i="32"/>
  <c r="H112" i="32"/>
  <c r="G112" i="32"/>
  <c r="F112" i="32"/>
  <c r="E112" i="32"/>
  <c r="H111" i="32"/>
  <c r="G111" i="32"/>
  <c r="F111" i="32"/>
  <c r="E111" i="32"/>
  <c r="H110" i="32"/>
  <c r="G110" i="32"/>
  <c r="F110" i="32"/>
  <c r="E110" i="32"/>
  <c r="H109" i="32"/>
  <c r="G109" i="32"/>
  <c r="F109" i="32"/>
  <c r="E109" i="32"/>
  <c r="P108" i="32"/>
  <c r="O108" i="32"/>
  <c r="N108" i="32"/>
  <c r="M108" i="32"/>
  <c r="L108" i="32"/>
  <c r="K108" i="32"/>
  <c r="J108" i="32"/>
  <c r="I108" i="32"/>
  <c r="H106" i="32"/>
  <c r="G106" i="32"/>
  <c r="F106" i="32"/>
  <c r="E106" i="32"/>
  <c r="H105" i="32"/>
  <c r="G105" i="32"/>
  <c r="F105" i="32"/>
  <c r="E105" i="32"/>
  <c r="P104" i="32"/>
  <c r="O104" i="32"/>
  <c r="N104" i="32"/>
  <c r="M104" i="32"/>
  <c r="L104" i="32"/>
  <c r="K104" i="32"/>
  <c r="J104" i="32"/>
  <c r="I104" i="32"/>
  <c r="H100" i="32"/>
  <c r="G100" i="32"/>
  <c r="F100" i="32"/>
  <c r="E100" i="32"/>
  <c r="H99" i="32"/>
  <c r="G99" i="32"/>
  <c r="F99" i="32"/>
  <c r="E99" i="32"/>
  <c r="H98" i="32"/>
  <c r="G98" i="32"/>
  <c r="F98" i="32"/>
  <c r="E98" i="32"/>
  <c r="P97" i="32"/>
  <c r="O97" i="32"/>
  <c r="N97" i="32"/>
  <c r="M97" i="32"/>
  <c r="L97" i="32"/>
  <c r="K97" i="32"/>
  <c r="J97" i="32"/>
  <c r="I97" i="32"/>
  <c r="H96" i="32"/>
  <c r="G96" i="32"/>
  <c r="F96" i="32"/>
  <c r="E96" i="32"/>
  <c r="H95" i="32"/>
  <c r="G95" i="32"/>
  <c r="F95" i="32"/>
  <c r="E95" i="32"/>
  <c r="H94" i="32"/>
  <c r="G94" i="32"/>
  <c r="F94" i="32"/>
  <c r="E94" i="32"/>
  <c r="H93" i="32"/>
  <c r="G93" i="32"/>
  <c r="F93" i="32"/>
  <c r="E93" i="32"/>
  <c r="H92" i="32"/>
  <c r="G92" i="32"/>
  <c r="F92" i="32"/>
  <c r="E92" i="32"/>
  <c r="H91" i="32"/>
  <c r="G91" i="32"/>
  <c r="F91" i="32"/>
  <c r="E91" i="32"/>
  <c r="H90" i="32"/>
  <c r="G90" i="32"/>
  <c r="F90" i="32"/>
  <c r="E90" i="32"/>
  <c r="P89" i="32"/>
  <c r="O89" i="32"/>
  <c r="N89" i="32"/>
  <c r="M89" i="32"/>
  <c r="L89" i="32"/>
  <c r="K89" i="32"/>
  <c r="J89" i="32"/>
  <c r="I89" i="32"/>
  <c r="H88" i="32"/>
  <c r="G88" i="32"/>
  <c r="F88" i="32"/>
  <c r="E88" i="32"/>
  <c r="H87" i="32"/>
  <c r="G87" i="32"/>
  <c r="F87" i="32"/>
  <c r="E87" i="32"/>
  <c r="H86" i="32"/>
  <c r="G86" i="32"/>
  <c r="F86" i="32"/>
  <c r="E86" i="32"/>
  <c r="H85" i="32"/>
  <c r="G85" i="32"/>
  <c r="F85" i="32"/>
  <c r="E85" i="32"/>
  <c r="P84" i="32"/>
  <c r="O84" i="32"/>
  <c r="N84" i="32"/>
  <c r="M84" i="32"/>
  <c r="L84" i="32"/>
  <c r="K84" i="32"/>
  <c r="J84" i="32"/>
  <c r="I84" i="32"/>
  <c r="H83" i="32"/>
  <c r="G83" i="32"/>
  <c r="F83" i="32"/>
  <c r="E83" i="32"/>
  <c r="H82" i="32"/>
  <c r="G82" i="32"/>
  <c r="F82" i="32"/>
  <c r="E82" i="32"/>
  <c r="H81" i="32"/>
  <c r="G81" i="32"/>
  <c r="F81" i="32"/>
  <c r="E81" i="32"/>
  <c r="P80" i="32"/>
  <c r="O80" i="32"/>
  <c r="N80" i="32"/>
  <c r="M80" i="32"/>
  <c r="L80" i="32"/>
  <c r="K80" i="32"/>
  <c r="J80" i="32"/>
  <c r="I80" i="32"/>
  <c r="H76" i="32"/>
  <c r="G76" i="32"/>
  <c r="F76" i="32"/>
  <c r="E76" i="32"/>
  <c r="H75" i="32"/>
  <c r="G75" i="32"/>
  <c r="F75" i="32"/>
  <c r="E75" i="32"/>
  <c r="H74" i="32"/>
  <c r="G74" i="32"/>
  <c r="F74" i="32"/>
  <c r="E74" i="32"/>
  <c r="H73" i="32"/>
  <c r="G73" i="32"/>
  <c r="F73" i="32"/>
  <c r="E73" i="32"/>
  <c r="P72" i="32"/>
  <c r="O72" i="32"/>
  <c r="N72" i="32"/>
  <c r="M72" i="32"/>
  <c r="L72" i="32"/>
  <c r="K72" i="32"/>
  <c r="J72" i="32"/>
  <c r="I72" i="32"/>
  <c r="H71" i="32"/>
  <c r="G71" i="32"/>
  <c r="F71" i="32"/>
  <c r="E71" i="32"/>
  <c r="H70" i="32"/>
  <c r="G70" i="32"/>
  <c r="F70" i="32"/>
  <c r="E70" i="32"/>
  <c r="H69" i="32"/>
  <c r="G69" i="32"/>
  <c r="F69" i="32"/>
  <c r="E69" i="32"/>
  <c r="H68" i="32"/>
  <c r="G68" i="32"/>
  <c r="F68" i="32"/>
  <c r="E68" i="32"/>
  <c r="H67" i="32"/>
  <c r="G67" i="32"/>
  <c r="F67" i="32"/>
  <c r="E67" i="32"/>
  <c r="P66" i="32"/>
  <c r="O66" i="32"/>
  <c r="N66" i="32"/>
  <c r="M66" i="32"/>
  <c r="L66" i="32"/>
  <c r="K66" i="32"/>
  <c r="J66" i="32"/>
  <c r="I66" i="32"/>
  <c r="H65" i="32"/>
  <c r="G65" i="32"/>
  <c r="F65" i="32"/>
  <c r="E65" i="32"/>
  <c r="H64" i="32"/>
  <c r="G64" i="32"/>
  <c r="F64" i="32"/>
  <c r="E64" i="32"/>
  <c r="H62" i="32"/>
  <c r="G62" i="32"/>
  <c r="F62" i="32"/>
  <c r="E62" i="32"/>
  <c r="H61" i="32"/>
  <c r="G61" i="32"/>
  <c r="F61" i="32"/>
  <c r="E61" i="32"/>
  <c r="H60" i="32"/>
  <c r="G60" i="32"/>
  <c r="F60" i="32"/>
  <c r="E60" i="32"/>
  <c r="H59" i="32"/>
  <c r="G59" i="32"/>
  <c r="F59" i="32"/>
  <c r="E59" i="32"/>
  <c r="P58" i="32"/>
  <c r="O58" i="32"/>
  <c r="N58" i="32"/>
  <c r="M58" i="32"/>
  <c r="L58" i="32"/>
  <c r="K58" i="32"/>
  <c r="J58" i="32"/>
  <c r="I58" i="32"/>
  <c r="H54" i="32"/>
  <c r="G54" i="32"/>
  <c r="F54" i="32"/>
  <c r="E54" i="32"/>
  <c r="H53" i="32"/>
  <c r="G53" i="32"/>
  <c r="F53" i="32"/>
  <c r="E53" i="32"/>
  <c r="H52" i="32"/>
  <c r="G52" i="32"/>
  <c r="F52" i="32"/>
  <c r="E52" i="32"/>
  <c r="H51" i="32"/>
  <c r="G51" i="32"/>
  <c r="F51" i="32"/>
  <c r="E51" i="32"/>
  <c r="H50" i="32"/>
  <c r="G50" i="32"/>
  <c r="F50" i="32"/>
  <c r="E50" i="32"/>
  <c r="H49" i="32"/>
  <c r="G49" i="32"/>
  <c r="F49" i="32"/>
  <c r="E49" i="32"/>
  <c r="H48" i="32"/>
  <c r="G48" i="32"/>
  <c r="F48" i="32"/>
  <c r="E48" i="32"/>
  <c r="H47" i="32"/>
  <c r="G47" i="32"/>
  <c r="F47" i="32"/>
  <c r="E47" i="32"/>
  <c r="H46" i="32"/>
  <c r="G46" i="32"/>
  <c r="F46" i="32"/>
  <c r="E46" i="32"/>
  <c r="P45" i="32"/>
  <c r="O45" i="32"/>
  <c r="N45" i="32"/>
  <c r="M45" i="32"/>
  <c r="L45" i="32"/>
  <c r="K45" i="32"/>
  <c r="J45" i="32"/>
  <c r="I45" i="32"/>
  <c r="H43" i="32"/>
  <c r="G43" i="32"/>
  <c r="F43" i="32"/>
  <c r="E43" i="32"/>
  <c r="H42" i="32"/>
  <c r="G42" i="32"/>
  <c r="F42" i="32"/>
  <c r="E42" i="32"/>
  <c r="H41" i="32"/>
  <c r="G41" i="32"/>
  <c r="F41" i="32"/>
  <c r="E41" i="32"/>
  <c r="P40" i="32"/>
  <c r="O40" i="32"/>
  <c r="M40" i="32"/>
  <c r="L40" i="32"/>
  <c r="K40" i="32"/>
  <c r="J40" i="32"/>
  <c r="I40" i="32"/>
  <c r="H39" i="32"/>
  <c r="G39" i="32"/>
  <c r="F39" i="32"/>
  <c r="E39" i="32"/>
  <c r="H38" i="32"/>
  <c r="G38" i="32"/>
  <c r="F38" i="32"/>
  <c r="E38" i="32"/>
  <c r="H37" i="32"/>
  <c r="G37" i="32"/>
  <c r="F37" i="32"/>
  <c r="E37" i="32"/>
  <c r="P36" i="32"/>
  <c r="O36" i="32"/>
  <c r="N36" i="32"/>
  <c r="M36" i="32"/>
  <c r="L36" i="32"/>
  <c r="K36" i="32"/>
  <c r="J36" i="32"/>
  <c r="I36" i="32"/>
  <c r="H35" i="32"/>
  <c r="G35" i="32"/>
  <c r="F35" i="32"/>
  <c r="E35" i="32"/>
  <c r="H34" i="32"/>
  <c r="G34" i="32"/>
  <c r="F34" i="32"/>
  <c r="E34" i="32"/>
  <c r="H33" i="32"/>
  <c r="G33" i="32"/>
  <c r="F33" i="32"/>
  <c r="E33" i="32"/>
  <c r="H32" i="32"/>
  <c r="G32" i="32"/>
  <c r="F32" i="32"/>
  <c r="E32" i="32"/>
  <c r="H31" i="32"/>
  <c r="G31" i="32"/>
  <c r="F31" i="32"/>
  <c r="E31" i="32"/>
  <c r="P30" i="32"/>
  <c r="O30" i="32"/>
  <c r="N30" i="32"/>
  <c r="M30" i="32"/>
  <c r="L30" i="32"/>
  <c r="K30" i="32"/>
  <c r="J30" i="32"/>
  <c r="I30" i="32"/>
  <c r="H25" i="32"/>
  <c r="G25" i="32"/>
  <c r="F25" i="32"/>
  <c r="E25" i="32"/>
  <c r="H24" i="32"/>
  <c r="G24" i="32"/>
  <c r="F24" i="32"/>
  <c r="E24" i="32"/>
  <c r="H23" i="32"/>
  <c r="G23" i="32"/>
  <c r="F23" i="32"/>
  <c r="E23" i="32"/>
  <c r="H22" i="32"/>
  <c r="G22" i="32"/>
  <c r="F22" i="32"/>
  <c r="E22" i="32"/>
  <c r="H21" i="32"/>
  <c r="G21" i="32"/>
  <c r="F21" i="32"/>
  <c r="E21" i="32"/>
  <c r="P20" i="32"/>
  <c r="O20" i="32"/>
  <c r="N20" i="32"/>
  <c r="M20" i="32"/>
  <c r="L20" i="32"/>
  <c r="K20" i="32"/>
  <c r="J20" i="32"/>
  <c r="I20" i="32"/>
  <c r="H18" i="32"/>
  <c r="G18" i="32"/>
  <c r="F18" i="32"/>
  <c r="E18" i="32"/>
  <c r="H17" i="32"/>
  <c r="G17" i="32"/>
  <c r="F17" i="32"/>
  <c r="E17" i="32"/>
  <c r="H16" i="32"/>
  <c r="G16" i="32"/>
  <c r="F16" i="32"/>
  <c r="E16" i="32"/>
  <c r="H15" i="32"/>
  <c r="G15" i="32"/>
  <c r="F15" i="32"/>
  <c r="E15" i="32"/>
  <c r="P14" i="32"/>
  <c r="O14" i="32"/>
  <c r="N14" i="32"/>
  <c r="M14" i="32"/>
  <c r="L14" i="32"/>
  <c r="K14" i="32"/>
  <c r="J14" i="32"/>
  <c r="I14" i="32"/>
  <c r="H13" i="32"/>
  <c r="G13" i="32"/>
  <c r="F13" i="32"/>
  <c r="E13" i="32"/>
  <c r="H12" i="32"/>
  <c r="G12" i="32"/>
  <c r="F12" i="32"/>
  <c r="E12" i="32"/>
  <c r="H11" i="32"/>
  <c r="G11" i="32"/>
  <c r="F11" i="32"/>
  <c r="E11" i="32"/>
  <c r="H10" i="32"/>
  <c r="G10" i="32"/>
  <c r="F10" i="32"/>
  <c r="E10" i="32"/>
  <c r="H9" i="32"/>
  <c r="G9" i="32"/>
  <c r="F9" i="32"/>
  <c r="E9" i="32"/>
  <c r="P8" i="32"/>
  <c r="O8" i="32"/>
  <c r="N8" i="32"/>
  <c r="M8" i="32"/>
  <c r="L8" i="32"/>
  <c r="K8" i="32"/>
  <c r="J8" i="32"/>
  <c r="I8" i="32"/>
  <c r="F5" i="30"/>
  <c r="G26" i="30" s="1"/>
  <c r="D5" i="30"/>
  <c r="E26" i="30" s="1"/>
  <c r="C5" i="30"/>
  <c r="T7" i="29"/>
  <c r="S7" i="29"/>
  <c r="R7" i="29"/>
  <c r="P7" i="29"/>
  <c r="O7" i="29"/>
  <c r="N7" i="29"/>
  <c r="L7" i="29"/>
  <c r="K7" i="29"/>
  <c r="J7" i="29"/>
  <c r="H7" i="29"/>
  <c r="G7" i="29"/>
  <c r="F7" i="29"/>
  <c r="D7" i="29"/>
  <c r="C7" i="29"/>
  <c r="B7" i="29"/>
  <c r="F43" i="28"/>
  <c r="G68" i="28" s="1"/>
  <c r="D43" i="28"/>
  <c r="E68" i="28" s="1"/>
  <c r="C43" i="28"/>
  <c r="F9" i="28"/>
  <c r="G35" i="28" s="1"/>
  <c r="D9" i="28"/>
  <c r="E36" i="28" s="1"/>
  <c r="C9" i="28"/>
  <c r="H139" i="32" l="1"/>
  <c r="F146" i="32"/>
  <c r="F159" i="32"/>
  <c r="G23" i="30"/>
  <c r="J107" i="32"/>
  <c r="H143" i="32"/>
  <c r="H159" i="32"/>
  <c r="E171" i="35"/>
  <c r="E204" i="35"/>
  <c r="E237" i="35"/>
  <c r="E468" i="35"/>
  <c r="D534" i="35"/>
  <c r="E6" i="35"/>
  <c r="E270" i="35"/>
  <c r="E303" i="35"/>
  <c r="E534" i="35"/>
  <c r="E39" i="35"/>
  <c r="E138" i="35"/>
  <c r="B171" i="35"/>
  <c r="C6" i="35"/>
  <c r="C501" i="35"/>
  <c r="B402" i="35"/>
  <c r="C435" i="35"/>
  <c r="E336" i="35"/>
  <c r="C204" i="35"/>
  <c r="C270" i="35"/>
  <c r="C336" i="35"/>
  <c r="D402" i="35"/>
  <c r="D237" i="35"/>
  <c r="D303" i="35"/>
  <c r="B435" i="35"/>
  <c r="D138" i="35"/>
  <c r="B303" i="35"/>
  <c r="D39" i="35"/>
  <c r="D72" i="35"/>
  <c r="D105" i="35"/>
  <c r="C171" i="35"/>
  <c r="B336" i="35"/>
  <c r="E72" i="35"/>
  <c r="E105" i="35"/>
  <c r="D171" i="35"/>
  <c r="B237" i="35"/>
  <c r="B72" i="35"/>
  <c r="B105" i="35"/>
  <c r="E402" i="35"/>
  <c r="E435" i="35"/>
  <c r="D468" i="35"/>
  <c r="B534" i="35"/>
  <c r="D501" i="35"/>
  <c r="C72" i="35"/>
  <c r="C105" i="35"/>
  <c r="B138" i="35"/>
  <c r="D270" i="35"/>
  <c r="C303" i="35"/>
  <c r="D435" i="35"/>
  <c r="B501" i="35"/>
  <c r="D6" i="35"/>
  <c r="B39" i="35"/>
  <c r="D204" i="35"/>
  <c r="C237" i="35"/>
  <c r="C39" i="35"/>
  <c r="B270" i="35"/>
  <c r="B6" i="35"/>
  <c r="B204" i="35"/>
  <c r="D336" i="35"/>
  <c r="E501" i="35"/>
  <c r="E9" i="30"/>
  <c r="E19" i="30"/>
  <c r="B468" i="35"/>
  <c r="E15" i="30"/>
  <c r="C138" i="35"/>
  <c r="E11" i="30"/>
  <c r="E7" i="30"/>
  <c r="E17" i="30"/>
  <c r="K117" i="32"/>
  <c r="H14" i="32"/>
  <c r="I44" i="32"/>
  <c r="E45" i="32"/>
  <c r="M107" i="32"/>
  <c r="H130" i="32"/>
  <c r="E139" i="32"/>
  <c r="P44" i="32"/>
  <c r="H58" i="32"/>
  <c r="H63" i="32"/>
  <c r="H66" i="32"/>
  <c r="H72" i="32"/>
  <c r="H84" i="32"/>
  <c r="G130" i="32"/>
  <c r="G89" i="32"/>
  <c r="G143" i="32"/>
  <c r="G146" i="32"/>
  <c r="G151" i="32"/>
  <c r="G159" i="32"/>
  <c r="G49" i="28"/>
  <c r="H151" i="32"/>
  <c r="G14" i="32"/>
  <c r="G20" i="32"/>
  <c r="G36" i="32"/>
  <c r="L44" i="32"/>
  <c r="K44" i="32"/>
  <c r="G45" i="32"/>
  <c r="J44" i="32"/>
  <c r="F45" i="32"/>
  <c r="F97" i="32"/>
  <c r="H8" i="32"/>
  <c r="F30" i="32"/>
  <c r="G40" i="32"/>
  <c r="G66" i="32"/>
  <c r="G84" i="32"/>
  <c r="F89" i="32"/>
  <c r="G8" i="32"/>
  <c r="E30" i="32"/>
  <c r="F40" i="32"/>
  <c r="N44" i="32"/>
  <c r="F66" i="32"/>
  <c r="F84" i="32"/>
  <c r="E89" i="32"/>
  <c r="E104" i="32"/>
  <c r="P107" i="32"/>
  <c r="H114" i="32"/>
  <c r="H20" i="32"/>
  <c r="H36" i="32"/>
  <c r="E40" i="32"/>
  <c r="E58" i="32"/>
  <c r="H89" i="32"/>
  <c r="H97" i="32"/>
  <c r="O107" i="32"/>
  <c r="G114" i="32"/>
  <c r="F118" i="32"/>
  <c r="F123" i="32"/>
  <c r="G97" i="32"/>
  <c r="E123" i="32"/>
  <c r="E130" i="32"/>
  <c r="G134" i="32"/>
  <c r="G133" i="32" s="1"/>
  <c r="F139" i="32"/>
  <c r="H30" i="32"/>
  <c r="O19" i="32"/>
  <c r="K19" i="32"/>
  <c r="G30" i="32"/>
  <c r="M44" i="32"/>
  <c r="E72" i="32"/>
  <c r="E80" i="32"/>
  <c r="E84" i="32"/>
  <c r="F104" i="32"/>
  <c r="G118" i="32"/>
  <c r="G123" i="32"/>
  <c r="H134" i="32"/>
  <c r="H133" i="32" s="1"/>
  <c r="G139" i="32"/>
  <c r="E159" i="32"/>
  <c r="J19" i="32"/>
  <c r="N19" i="32"/>
  <c r="G58" i="32"/>
  <c r="G63" i="32"/>
  <c r="E66" i="32"/>
  <c r="E97" i="32"/>
  <c r="L107" i="32"/>
  <c r="H108" i="32"/>
  <c r="F143" i="32"/>
  <c r="E146" i="32"/>
  <c r="H45" i="32"/>
  <c r="M19" i="32"/>
  <c r="F20" i="32"/>
  <c r="I19" i="32"/>
  <c r="E20" i="32"/>
  <c r="O44" i="32"/>
  <c r="F58" i="32"/>
  <c r="F63" i="32"/>
  <c r="G72" i="32"/>
  <c r="H104" i="32"/>
  <c r="K107" i="32"/>
  <c r="G108" i="32"/>
  <c r="E143" i="32"/>
  <c r="J117" i="32"/>
  <c r="P19" i="32"/>
  <c r="L19" i="32"/>
  <c r="F72" i="32"/>
  <c r="F80" i="32"/>
  <c r="G104" i="32"/>
  <c r="F108" i="32"/>
  <c r="F114" i="32"/>
  <c r="H118" i="32"/>
  <c r="H123" i="32"/>
  <c r="E134" i="32"/>
  <c r="E133" i="32" s="1"/>
  <c r="F151" i="32"/>
  <c r="F8" i="32"/>
  <c r="F36" i="32"/>
  <c r="E63" i="32"/>
  <c r="I107" i="32"/>
  <c r="E108" i="32"/>
  <c r="F130" i="32"/>
  <c r="F134" i="32"/>
  <c r="F133" i="32" s="1"/>
  <c r="E8" i="32"/>
  <c r="E36" i="32"/>
  <c r="E114" i="32"/>
  <c r="I117" i="32"/>
  <c r="E118" i="32"/>
  <c r="F14" i="32"/>
  <c r="H80" i="32"/>
  <c r="H146" i="32"/>
  <c r="E151" i="32"/>
  <c r="E14" i="32"/>
  <c r="H40" i="32"/>
  <c r="G80" i="32"/>
  <c r="N107" i="32"/>
  <c r="C468" i="35"/>
  <c r="C402" i="35"/>
  <c r="G13" i="30"/>
  <c r="G21" i="30"/>
  <c r="E13" i="30"/>
  <c r="E21" i="30"/>
  <c r="G11" i="30"/>
  <c r="G19" i="30"/>
  <c r="G9" i="30"/>
  <c r="G17" i="30"/>
  <c r="G7" i="30"/>
  <c r="G15" i="30"/>
  <c r="G25" i="30"/>
  <c r="G57" i="28"/>
  <c r="G65" i="28"/>
  <c r="E15" i="28"/>
  <c r="E13" i="28"/>
  <c r="E21" i="28"/>
  <c r="E29" i="28"/>
  <c r="G47" i="28"/>
  <c r="G55" i="28"/>
  <c r="G63" i="28"/>
  <c r="E23" i="28"/>
  <c r="E31" i="28"/>
  <c r="G51" i="28"/>
  <c r="G59" i="28"/>
  <c r="G67" i="28"/>
  <c r="E17" i="28"/>
  <c r="E25" i="28"/>
  <c r="E33" i="28"/>
  <c r="E11" i="28"/>
  <c r="E19" i="28"/>
  <c r="E27" i="28"/>
  <c r="E35" i="28"/>
  <c r="G45" i="28"/>
  <c r="G53" i="28"/>
  <c r="G61" i="28"/>
  <c r="G69" i="28"/>
  <c r="G10" i="28"/>
  <c r="G12" i="28"/>
  <c r="G14" i="28"/>
  <c r="G16" i="28"/>
  <c r="G18" i="28"/>
  <c r="G20" i="28"/>
  <c r="G22" i="28"/>
  <c r="G24" i="28"/>
  <c r="G26" i="28"/>
  <c r="G28" i="28"/>
  <c r="G30" i="28"/>
  <c r="G32" i="28"/>
  <c r="G34" i="28"/>
  <c r="G36" i="28"/>
  <c r="E45" i="28"/>
  <c r="E47" i="28"/>
  <c r="E49" i="28"/>
  <c r="E51" i="28"/>
  <c r="E53" i="28"/>
  <c r="E55" i="28"/>
  <c r="E57" i="28"/>
  <c r="E59" i="28"/>
  <c r="E61" i="28"/>
  <c r="E63" i="28"/>
  <c r="E65" i="28"/>
  <c r="E67" i="28"/>
  <c r="E69" i="28"/>
  <c r="E23" i="30"/>
  <c r="E25" i="30"/>
  <c r="G11" i="28"/>
  <c r="G13" i="28"/>
  <c r="G15" i="28"/>
  <c r="G17" i="28"/>
  <c r="G19" i="28"/>
  <c r="G21" i="28"/>
  <c r="G23" i="28"/>
  <c r="G25" i="28"/>
  <c r="G27" i="28"/>
  <c r="G29" i="28"/>
  <c r="G31" i="28"/>
  <c r="G33" i="28"/>
  <c r="E44" i="28"/>
  <c r="E46" i="28"/>
  <c r="E48" i="28"/>
  <c r="E50" i="28"/>
  <c r="E52" i="28"/>
  <c r="E54" i="28"/>
  <c r="E56" i="28"/>
  <c r="E58" i="28"/>
  <c r="E60" i="28"/>
  <c r="E62" i="28"/>
  <c r="E64" i="28"/>
  <c r="E66" i="28"/>
  <c r="E6" i="30"/>
  <c r="E8" i="30"/>
  <c r="E10" i="30"/>
  <c r="E12" i="30"/>
  <c r="E14" i="30"/>
  <c r="E16" i="30"/>
  <c r="E18" i="30"/>
  <c r="E20" i="30"/>
  <c r="E22" i="30"/>
  <c r="E24" i="30"/>
  <c r="E10" i="28"/>
  <c r="E12" i="28"/>
  <c r="E14" i="28"/>
  <c r="E16" i="28"/>
  <c r="E18" i="28"/>
  <c r="E20" i="28"/>
  <c r="E22" i="28"/>
  <c r="E24" i="28"/>
  <c r="E26" i="28"/>
  <c r="E28" i="28"/>
  <c r="E30" i="28"/>
  <c r="E32" i="28"/>
  <c r="E34" i="28"/>
  <c r="G44" i="28"/>
  <c r="G46" i="28"/>
  <c r="G48" i="28"/>
  <c r="G50" i="28"/>
  <c r="G52" i="28"/>
  <c r="G54" i="28"/>
  <c r="G56" i="28"/>
  <c r="G58" i="28"/>
  <c r="G60" i="28"/>
  <c r="G62" i="28"/>
  <c r="G64" i="28"/>
  <c r="G66" i="28"/>
  <c r="G6" i="30"/>
  <c r="G8" i="30"/>
  <c r="G10" i="30"/>
  <c r="G12" i="30"/>
  <c r="G14" i="30"/>
  <c r="G16" i="30"/>
  <c r="G18" i="30"/>
  <c r="G20" i="30"/>
  <c r="G22" i="30"/>
  <c r="G24" i="30"/>
  <c r="H117" i="32" l="1"/>
  <c r="J7" i="32"/>
  <c r="H44" i="32"/>
  <c r="F117" i="32"/>
  <c r="P7" i="32"/>
  <c r="H107" i="32"/>
  <c r="G107" i="32"/>
  <c r="G19" i="32"/>
  <c r="E44" i="32"/>
  <c r="F44" i="32"/>
  <c r="E117" i="32"/>
  <c r="L7" i="32"/>
  <c r="G44" i="32"/>
  <c r="M7" i="32"/>
  <c r="E19" i="32"/>
  <c r="F19" i="32"/>
  <c r="K7" i="32"/>
  <c r="F107" i="32"/>
  <c r="H19" i="32"/>
  <c r="O7" i="32"/>
  <c r="I7" i="32"/>
  <c r="N7" i="32"/>
  <c r="E107" i="32"/>
  <c r="G117" i="32"/>
  <c r="E9" i="28"/>
  <c r="E5" i="30"/>
  <c r="E43" i="28"/>
  <c r="G5" i="30"/>
  <c r="G43" i="28"/>
  <c r="G9" i="28"/>
  <c r="E7" i="32" l="1"/>
  <c r="G7" i="32"/>
  <c r="H7" i="32"/>
  <c r="F7" i="32"/>
  <c r="H8" i="7"/>
  <c r="C15" i="6" l="1"/>
  <c r="I7" i="23" l="1"/>
  <c r="F7" i="23"/>
  <c r="E7" i="23"/>
  <c r="D7" i="23"/>
  <c r="C7" i="23" l="1"/>
  <c r="D15" i="8"/>
  <c r="C15" i="8"/>
  <c r="E8" i="23" l="1"/>
  <c r="D8" i="23"/>
  <c r="F8" i="23"/>
  <c r="I8" i="23"/>
  <c r="C8" i="23" l="1"/>
  <c r="D18" i="7"/>
  <c r="E18" i="7" s="1"/>
  <c r="F18" i="7" s="1"/>
  <c r="C18" i="7"/>
  <c r="D17" i="7"/>
  <c r="C17" i="7"/>
  <c r="N16" i="7"/>
  <c r="M16" i="7"/>
  <c r="L16" i="7"/>
  <c r="K16" i="7"/>
  <c r="H16" i="7"/>
  <c r="G16" i="7"/>
  <c r="I6" i="17"/>
  <c r="L6" i="17"/>
  <c r="D10" i="7"/>
  <c r="E10" i="7" s="1"/>
  <c r="F10" i="7" s="1"/>
  <c r="C10" i="7"/>
  <c r="D9" i="7"/>
  <c r="E9" i="7" s="1"/>
  <c r="C9" i="7"/>
  <c r="N8" i="7"/>
  <c r="M8" i="7"/>
  <c r="L8" i="7"/>
  <c r="K8" i="7"/>
  <c r="G8" i="7"/>
  <c r="E6" i="17"/>
  <c r="D6" i="17"/>
  <c r="F6" i="17"/>
  <c r="I12" i="4"/>
  <c r="F12" i="4"/>
  <c r="D15" i="6"/>
  <c r="I16" i="7" l="1"/>
  <c r="E17" i="7"/>
  <c r="J8" i="7"/>
  <c r="F9" i="7"/>
  <c r="F8" i="7" s="1"/>
  <c r="I8" i="7"/>
  <c r="D16" i="7"/>
  <c r="E8" i="7"/>
  <c r="D8" i="7"/>
  <c r="C16" i="7"/>
  <c r="C8" i="7"/>
  <c r="C6" i="17"/>
  <c r="E16" i="7" l="1"/>
  <c r="F17" i="7"/>
  <c r="F16" i="7" s="1"/>
  <c r="J16" i="7"/>
</calcChain>
</file>

<file path=xl/sharedStrings.xml><?xml version="1.0" encoding="utf-8"?>
<sst xmlns="http://schemas.openxmlformats.org/spreadsheetml/2006/main" count="1837" uniqueCount="758">
  <si>
    <t xml:space="preserve">    - 통계작성 목적 </t>
  </si>
  <si>
    <t xml:space="preserve">    - 법적근거</t>
  </si>
  <si>
    <t xml:space="preserve">    - 대상업체</t>
  </si>
  <si>
    <t xml:space="preserve">          </t>
  </si>
  <si>
    <t xml:space="preserve">    - 자료의 공표 </t>
  </si>
  <si>
    <t xml:space="preserve">    - 대상업체 현황</t>
  </si>
  <si>
    <t xml:space="preserve">          o 등록형태(허가 및 신고)에 따라 대상업체의 변화 추이를 파악  </t>
  </si>
  <si>
    <t xml:space="preserve">    - 재활용실적</t>
  </si>
  <si>
    <t xml:space="preserve">          o 폐기물 분류별(일반 및 지정) 대상업체 및 업체실적 분석 </t>
  </si>
  <si>
    <t xml:space="preserve">    - 폐기물종류별 분류표</t>
  </si>
  <si>
    <t>구분</t>
  </si>
  <si>
    <t>계</t>
  </si>
  <si>
    <t>허가업체</t>
  </si>
  <si>
    <t>신고업체</t>
  </si>
  <si>
    <t>가동업체수</t>
  </si>
  <si>
    <t xml:space="preserve"> </t>
  </si>
  <si>
    <t>'04</t>
  </si>
  <si>
    <t>'05</t>
  </si>
  <si>
    <t>업체현황(가동업체수)</t>
  </si>
  <si>
    <t>(A)+(B) 또는 (a)+(b)</t>
  </si>
  <si>
    <t>전년대비 증감율(%)</t>
  </si>
  <si>
    <t>△2.3</t>
  </si>
  <si>
    <t>종업원수</t>
  </si>
  <si>
    <t>증감수(%)</t>
  </si>
  <si>
    <t>0(종업원 없음)</t>
  </si>
  <si>
    <t>1인 이상 ∼ 5인 이하</t>
  </si>
  <si>
    <t>6인 이상 ∼ 10인 이하</t>
  </si>
  <si>
    <t>11인 이상 ∼ 20인 이하</t>
  </si>
  <si>
    <t>21인 이상 ∼ 50인 이하</t>
  </si>
  <si>
    <t>51인 이상 ∼ 100인 이하</t>
  </si>
  <si>
    <t>101인 이상 ∼ 500인 이하</t>
  </si>
  <si>
    <t>1,000인 초과</t>
  </si>
  <si>
    <t>총계</t>
  </si>
  <si>
    <t>재활용제품제조업</t>
  </si>
  <si>
    <t>기타재활용업</t>
  </si>
  <si>
    <t>판매금액</t>
  </si>
  <si>
    <t>해당업체수</t>
  </si>
  <si>
    <t>구성비(%)</t>
  </si>
  <si>
    <t>0(판매금액 없음, 무상)</t>
  </si>
  <si>
    <t>1원 이상 ∼ 1천만원 미만</t>
  </si>
  <si>
    <t>1천만원 이상 ∼ 5천만원 미만</t>
  </si>
  <si>
    <t>5천만원 이상 ∼ 1억원 미만</t>
  </si>
  <si>
    <t>1억원 이상 ∼ 5억원 미만</t>
  </si>
  <si>
    <t>5억원 이상 ∼ 10억원 미만</t>
  </si>
  <si>
    <t>10억원 이상 ∼ 50억원 미만</t>
  </si>
  <si>
    <t>50억원 이상 ∼ 100억원 미만</t>
  </si>
  <si>
    <t>100억원 이상 ∼ 500억원 미만</t>
  </si>
  <si>
    <t xml:space="preserve">500억원 이상 </t>
  </si>
  <si>
    <t>폐기물종류</t>
  </si>
  <si>
    <t>재활용 폐기물량</t>
  </si>
  <si>
    <t>재활용제품 판매량</t>
  </si>
  <si>
    <t>천톤/년</t>
  </si>
  <si>
    <t>폐산</t>
  </si>
  <si>
    <t>폐알칼리</t>
  </si>
  <si>
    <t>폐유</t>
  </si>
  <si>
    <t>폐유기용제</t>
  </si>
  <si>
    <t>폐합성고분자화합물</t>
  </si>
  <si>
    <t>광재</t>
  </si>
  <si>
    <t>분진</t>
  </si>
  <si>
    <t>폐주물사 및 샌드블라스트폐사</t>
  </si>
  <si>
    <t>폐내화물 및 폐도자기편류</t>
  </si>
  <si>
    <t>소각잔재물 및 연소재</t>
  </si>
  <si>
    <t>폐촉매류</t>
  </si>
  <si>
    <t>폐흡수제 및 폐흡착제</t>
  </si>
  <si>
    <t>오니류</t>
  </si>
  <si>
    <t>폐석회류</t>
  </si>
  <si>
    <t>폐전지</t>
  </si>
  <si>
    <t>폐목재</t>
  </si>
  <si>
    <t xml:space="preserve">음식물쓰레기 </t>
  </si>
  <si>
    <t>2001년</t>
  </si>
  <si>
    <t>2002년</t>
  </si>
  <si>
    <t>2003년</t>
  </si>
  <si>
    <t>구성비</t>
  </si>
  <si>
    <t>기타</t>
  </si>
  <si>
    <t>판매량
(톤/년)</t>
  </si>
  <si>
    <t>05-10-3</t>
  </si>
  <si>
    <t>05-10-4</t>
  </si>
  <si>
    <t>05-10-5</t>
  </si>
  <si>
    <t>05-10-6</t>
  </si>
  <si>
    <t>05-10-7</t>
  </si>
  <si>
    <t>가동
업체수
(개)</t>
  </si>
  <si>
    <t>판매금액
(천원/년)</t>
  </si>
  <si>
    <t xml:space="preserve">    - 통계작성체계 </t>
    <phoneticPr fontId="10" type="noConversion"/>
  </si>
  <si>
    <t xml:space="preserve">          o 종업원수를 분석하여 업체 규모 추정</t>
    <phoneticPr fontId="10" type="noConversion"/>
  </si>
  <si>
    <t>구분</t>
    <phoneticPr fontId="10" type="noConversion"/>
  </si>
  <si>
    <t>'06</t>
  </si>
  <si>
    <t>'07</t>
  </si>
  <si>
    <t>'08</t>
  </si>
  <si>
    <t>(단위 : 개소)</t>
  </si>
  <si>
    <t>중간재활용업체</t>
  </si>
  <si>
    <t>최종재활용업체</t>
  </si>
  <si>
    <t>△7.2</t>
  </si>
  <si>
    <t>△3.6</t>
  </si>
  <si>
    <t>'09</t>
  </si>
  <si>
    <t>'10</t>
  </si>
  <si>
    <t>'11</t>
  </si>
  <si>
    <t>'12</t>
  </si>
  <si>
    <t>안정화처리물</t>
  </si>
  <si>
    <t>폐농약</t>
  </si>
  <si>
    <t>PCB함유 폐기물</t>
  </si>
  <si>
    <t>폐섬유류</t>
  </si>
  <si>
    <t>폐가죽류</t>
  </si>
  <si>
    <t>금속류</t>
  </si>
  <si>
    <t>폐지</t>
  </si>
  <si>
    <t>서울특별시</t>
  </si>
  <si>
    <t>부산광역시</t>
  </si>
  <si>
    <t>대구광역시</t>
  </si>
  <si>
    <t>인천광역시</t>
  </si>
  <si>
    <t>광주광역시</t>
  </si>
  <si>
    <t>대전광역시</t>
  </si>
  <si>
    <t>울산광역시</t>
  </si>
  <si>
    <t>세종특별자치시</t>
  </si>
  <si>
    <t>충청북도</t>
  </si>
  <si>
    <t>전라북도</t>
  </si>
  <si>
    <t>전라남도</t>
  </si>
  <si>
    <t>경상북도</t>
  </si>
  <si>
    <t>경상남도</t>
  </si>
  <si>
    <t>재활용
폐기물량
(톤/년)</t>
    <phoneticPr fontId="6" type="noConversion"/>
  </si>
  <si>
    <t>재활용제품
판매량
(톤/년)</t>
    <phoneticPr fontId="6" type="noConversion"/>
  </si>
  <si>
    <t>소계</t>
    <phoneticPr fontId="10" type="noConversion"/>
  </si>
  <si>
    <t>기타재활용
업체</t>
    <phoneticPr fontId="12" type="noConversion"/>
  </si>
  <si>
    <t>재활용제품
제조업체</t>
    <phoneticPr fontId="10" type="noConversion"/>
  </si>
  <si>
    <t>판매액
(천원/년)</t>
    <phoneticPr fontId="6" type="noConversion"/>
  </si>
  <si>
    <t>동·식물성 잔재물</t>
  </si>
  <si>
    <t xml:space="preserve">          o 폐기물관리법 제46조 제1항의 규정에 의한 폐기물처리 신고를 한 자</t>
    <phoneticPr fontId="10" type="noConversion"/>
  </si>
  <si>
    <t xml:space="preserve">          o 폐기물관리법 제25조 제1항(폐기물처리업), 폐기물관리법 제46조 제1항(폐기물처리 신고)</t>
    <phoneticPr fontId="10" type="noConversion"/>
  </si>
  <si>
    <t xml:space="preserve">          o 폐기물관리법 제25조 제3항의 규정에 의한 폐기물처리업 허가를 득한 자</t>
    <phoneticPr fontId="10" type="noConversion"/>
  </si>
  <si>
    <t xml:space="preserve">          o 자료수집체계 : 업체 -&gt; 지방자치단체 및 지방환경청 -&gt; 한국환경공단</t>
    <phoneticPr fontId="10" type="noConversion"/>
  </si>
  <si>
    <t xml:space="preserve">          o 재활용 관련 업체의 현황 및 연간 재활용실적을 파악하여 재활용산업육성 및 관련 정책의 수립을 위한 기초자료로 제공  </t>
    <phoneticPr fontId="10" type="noConversion"/>
  </si>
  <si>
    <t xml:space="preserve">    - 폐기물 재활용실적 및 업체 현황 </t>
    <phoneticPr fontId="10" type="noConversion"/>
  </si>
  <si>
    <t xml:space="preserve">    - 본 책자 내용에 대한 문의 또는 제안이 있으시면 한국환경공단 자원순환지원처</t>
    <phoneticPr fontId="10" type="noConversion"/>
  </si>
  <si>
    <t>일반폐기물</t>
  </si>
  <si>
    <t>지정폐기물</t>
  </si>
  <si>
    <t>재활용제품
제조업체</t>
  </si>
  <si>
    <t>기타재활용
업체</t>
  </si>
  <si>
    <t>주4) 업체수는 가동업체수를 말함(미가동업체 제외)</t>
  </si>
  <si>
    <t>주5) 기타 재활용업체 : 수탁한 폐기물을 재활용 제품제조가 아닌 에너지활용, 유가물회수, 자체처리, 자체사용, 수출용, 성토재이용 등으로 재활용하는 업체</t>
  </si>
  <si>
    <t>가동
업체수
(개)</t>
    <phoneticPr fontId="6" type="noConversion"/>
  </si>
  <si>
    <t>전지류</t>
    <phoneticPr fontId="10" type="noConversion"/>
  </si>
  <si>
    <t xml:space="preserve">          o 등록형태별(폐기물처리업 허가 및 신고) 업체 상세연락처(주소 및 전화번호)를 통해 폐기물의 처리 및  </t>
    <phoneticPr fontId="10" type="noConversion"/>
  </si>
  <si>
    <t>계</t>
    <phoneticPr fontId="6" type="noConversion"/>
  </si>
  <si>
    <t>11-B552584-000004-10</t>
    <phoneticPr fontId="8" type="noConversion"/>
  </si>
  <si>
    <t>발 간 등 록 번 호</t>
    <phoneticPr fontId="8" type="noConversion"/>
  </si>
  <si>
    <t xml:space="preserve">            * 한국환경공단 담당자는 업체기초자료 전산입력, 내검, 통계자료 가공 및 분석</t>
    <phoneticPr fontId="10" type="noConversion"/>
  </si>
  <si>
    <t xml:space="preserve">          o 간행물(폐기물 재활용 실적 및 업체현황)을 발간, 배포</t>
    <phoneticPr fontId="10" type="noConversion"/>
  </si>
  <si>
    <t xml:space="preserve">          o 재활용품 제조업체의 제품판매량 및 판매금액 추이 파악  </t>
    <phoneticPr fontId="10" type="noConversion"/>
  </si>
  <si>
    <t>o 폐기물의 업체 등록형태별 재활용 폐기물량은 허가업체가 전체 재활용 폐기물량의</t>
    <phoneticPr fontId="6" type="noConversion"/>
  </si>
  <si>
    <t xml:space="preserve">              제출 또는 공단 올바로시스템(www.allbaro.or.kr)을 통해 제출 -&gt; 지자체담당자 업체 실적 내검 및 확정</t>
    <phoneticPr fontId="10" type="noConversion"/>
  </si>
  <si>
    <t xml:space="preserve">            * 대상업체 : '14년도 폐기물재활용실적을 '15년도 2월말까지 해당기관에 별지 제52호서식(폐기물 재활용 실적보고)을</t>
    <phoneticPr fontId="10" type="noConversion"/>
  </si>
  <si>
    <t>: 2014년도에 폐기물을 수탁하여 재활용 처리를 한 업체 수</t>
    <phoneticPr fontId="10" type="noConversion"/>
  </si>
  <si>
    <t xml:space="preserve">            * 해당기관(229개 시군구, 7개 환경청) : 업체 실적보고사항을 4월말까지 한국환경공단으로 문서제출 및 수기실적 우편송부</t>
    <phoneticPr fontId="10" type="noConversion"/>
  </si>
  <si>
    <t xml:space="preserve">            * 17개 시·도 담당자는 해당 관할기관 실적 제출 독려 및 229개 지자체 실적 제출 현황점검</t>
    <phoneticPr fontId="10" type="noConversion"/>
  </si>
  <si>
    <t>업체수(2013)</t>
  </si>
  <si>
    <t>업체수(2014)</t>
    <phoneticPr fontId="10" type="noConversion"/>
  </si>
  <si>
    <t>KECO2015-PE16-33</t>
    <phoneticPr fontId="8" type="noConversion"/>
  </si>
  <si>
    <t xml:space="preserve">  약 85.8%, 신고업체가 약 14.2%를 재활용 한것으로 나타남</t>
    <phoneticPr fontId="6" type="noConversion"/>
  </si>
  <si>
    <t>o '14년도 폐기물 재활용실적은 45,486천톤으로 집계되었으며</t>
    <phoneticPr fontId="6" type="noConversion"/>
  </si>
  <si>
    <t xml:space="preserve">   이는 전년도 폐기물 재활용실적(40,301천톤) 대비 약 12.9%(5,185천톤) 증가한 수준임</t>
    <phoneticPr fontId="6" type="noConversion"/>
  </si>
  <si>
    <t>'13</t>
  </si>
  <si>
    <t>재활용 폐기물종류(코드번호별)</t>
    <phoneticPr fontId="10" type="noConversion"/>
  </si>
  <si>
    <t>가동
업체수
(개)</t>
    <phoneticPr fontId="10" type="noConversion"/>
  </si>
  <si>
    <t>재활용
폐기물량
(톤/년)</t>
    <phoneticPr fontId="5" type="noConversion"/>
  </si>
  <si>
    <t>판매량
(톤/년)</t>
    <phoneticPr fontId="10" type="noConversion"/>
  </si>
  <si>
    <t>판매총액
(천원/년)</t>
    <phoneticPr fontId="10" type="noConversion"/>
  </si>
  <si>
    <t>총계</t>
    <phoneticPr fontId="10" type="noConversion"/>
  </si>
  <si>
    <t>폐산</t>
    <phoneticPr fontId="10" type="noConversion"/>
  </si>
  <si>
    <t>폐염산</t>
    <phoneticPr fontId="10" type="noConversion"/>
  </si>
  <si>
    <t>01-10-0</t>
    <phoneticPr fontId="10" type="noConversion"/>
  </si>
  <si>
    <t>폐황산</t>
    <phoneticPr fontId="10" type="noConversion"/>
  </si>
  <si>
    <t>01-20-0</t>
    <phoneticPr fontId="10" type="noConversion"/>
  </si>
  <si>
    <t>폐질산</t>
    <phoneticPr fontId="10" type="noConversion"/>
  </si>
  <si>
    <t>01-30-0</t>
    <phoneticPr fontId="10" type="noConversion"/>
  </si>
  <si>
    <t>폐사진정착액</t>
    <phoneticPr fontId="10" type="noConversion"/>
  </si>
  <si>
    <t>01-40-0</t>
    <phoneticPr fontId="10" type="noConversion"/>
  </si>
  <si>
    <t>기타</t>
    <phoneticPr fontId="10" type="noConversion"/>
  </si>
  <si>
    <t>01-90-0</t>
    <phoneticPr fontId="10" type="noConversion"/>
  </si>
  <si>
    <t>폐알
카리</t>
    <phoneticPr fontId="10" type="noConversion"/>
  </si>
  <si>
    <t>폐암모니아</t>
    <phoneticPr fontId="10" type="noConversion"/>
  </si>
  <si>
    <t>02-10-0</t>
    <phoneticPr fontId="10" type="noConversion"/>
  </si>
  <si>
    <t>폐가성소다</t>
    <phoneticPr fontId="10" type="noConversion"/>
  </si>
  <si>
    <t>02-20-0</t>
    <phoneticPr fontId="10" type="noConversion"/>
  </si>
  <si>
    <t>소석회</t>
    <phoneticPr fontId="11" type="noConversion"/>
  </si>
  <si>
    <t>02-40-0</t>
    <phoneticPr fontId="11" type="noConversion"/>
  </si>
  <si>
    <t>02-90-0</t>
    <phoneticPr fontId="10" type="noConversion"/>
  </si>
  <si>
    <t>윤활유계</t>
    <phoneticPr fontId="10" type="noConversion"/>
  </si>
  <si>
    <t>계</t>
    <phoneticPr fontId="10" type="noConversion"/>
  </si>
  <si>
    <t>자동차폐윤활유</t>
    <phoneticPr fontId="10" type="noConversion"/>
  </si>
  <si>
    <t>03-10-1</t>
    <phoneticPr fontId="10" type="noConversion"/>
  </si>
  <si>
    <t>기타엔진유</t>
    <phoneticPr fontId="10" type="noConversion"/>
  </si>
  <si>
    <t>03-10-2</t>
    <phoneticPr fontId="10" type="noConversion"/>
  </si>
  <si>
    <t>절삭유</t>
    <phoneticPr fontId="10" type="noConversion"/>
  </si>
  <si>
    <t>03-10-3</t>
    <phoneticPr fontId="10" type="noConversion"/>
  </si>
  <si>
    <t>절연유</t>
    <phoneticPr fontId="10" type="noConversion"/>
  </si>
  <si>
    <t>03-10-4</t>
    <phoneticPr fontId="10" type="noConversion"/>
  </si>
  <si>
    <t xml:space="preserve">기타 </t>
    <phoneticPr fontId="10" type="noConversion"/>
  </si>
  <si>
    <t>03-10-9</t>
    <phoneticPr fontId="10" type="noConversion"/>
  </si>
  <si>
    <t>광물계</t>
    <phoneticPr fontId="10" type="noConversion"/>
  </si>
  <si>
    <t>B-C유</t>
    <phoneticPr fontId="10" type="noConversion"/>
  </si>
  <si>
    <t>03-20-1</t>
    <phoneticPr fontId="10" type="noConversion"/>
  </si>
  <si>
    <t>등유</t>
    <phoneticPr fontId="10" type="noConversion"/>
  </si>
  <si>
    <t>03-20-2</t>
    <phoneticPr fontId="10" type="noConversion"/>
  </si>
  <si>
    <t>경유</t>
    <phoneticPr fontId="10" type="noConversion"/>
  </si>
  <si>
    <t>03-20-3</t>
    <phoneticPr fontId="10" type="noConversion"/>
  </si>
  <si>
    <t>03-20-9</t>
    <phoneticPr fontId="10" type="noConversion"/>
  </si>
  <si>
    <t>기름성분
함유폐기물</t>
    <phoneticPr fontId="10" type="noConversion"/>
  </si>
  <si>
    <t>기름걸레 등</t>
    <phoneticPr fontId="10" type="noConversion"/>
  </si>
  <si>
    <t>03-30-0</t>
    <phoneticPr fontId="10" type="noConversion"/>
  </si>
  <si>
    <t>동·식물폐유</t>
    <phoneticPr fontId="10" type="noConversion"/>
  </si>
  <si>
    <t>폐식용유</t>
    <phoneticPr fontId="10" type="noConversion"/>
  </si>
  <si>
    <t>03-40-1</t>
    <phoneticPr fontId="10" type="noConversion"/>
  </si>
  <si>
    <t>폐유지류
(fat, wax 등)</t>
    <phoneticPr fontId="10" type="noConversion"/>
  </si>
  <si>
    <t>03-40-2</t>
    <phoneticPr fontId="10" type="noConversion"/>
  </si>
  <si>
    <t>03-40-9</t>
    <phoneticPr fontId="10" type="noConversion"/>
  </si>
  <si>
    <t>폐유기
용제</t>
    <phoneticPr fontId="10" type="noConversion"/>
  </si>
  <si>
    <t>할로겐족</t>
    <phoneticPr fontId="10" type="noConversion"/>
  </si>
  <si>
    <t>04-10-0</t>
    <phoneticPr fontId="10" type="noConversion"/>
  </si>
  <si>
    <t>비할로겐족</t>
    <phoneticPr fontId="10" type="noConversion"/>
  </si>
  <si>
    <t>04-20-0</t>
    <phoneticPr fontId="10" type="noConversion"/>
  </si>
  <si>
    <t>04-90-0</t>
    <phoneticPr fontId="10" type="noConversion"/>
  </si>
  <si>
    <t>폐합성수지</t>
    <phoneticPr fontId="10" type="noConversion"/>
  </si>
  <si>
    <t>PET</t>
    <phoneticPr fontId="10" type="noConversion"/>
  </si>
  <si>
    <t>05-10-1</t>
    <phoneticPr fontId="10" type="noConversion"/>
  </si>
  <si>
    <t>HDPE</t>
    <phoneticPr fontId="10" type="noConversion"/>
  </si>
  <si>
    <t>05-10-2</t>
    <phoneticPr fontId="10" type="noConversion"/>
  </si>
  <si>
    <t>PVC</t>
    <phoneticPr fontId="10" type="noConversion"/>
  </si>
  <si>
    <t>LDPE</t>
    <phoneticPr fontId="10" type="noConversion"/>
  </si>
  <si>
    <t>PP</t>
    <phoneticPr fontId="10" type="noConversion"/>
  </si>
  <si>
    <t>PS</t>
    <phoneticPr fontId="10" type="noConversion"/>
  </si>
  <si>
    <t>EPS</t>
    <phoneticPr fontId="10" type="noConversion"/>
  </si>
  <si>
    <t>ABS</t>
    <phoneticPr fontId="10" type="noConversion"/>
  </si>
  <si>
    <t>05-10-8</t>
    <phoneticPr fontId="11" type="noConversion"/>
  </si>
  <si>
    <t>기타</t>
    <phoneticPr fontId="11" type="noConversion"/>
  </si>
  <si>
    <t>05-10-9</t>
    <phoneticPr fontId="11" type="noConversion"/>
  </si>
  <si>
    <t>폐합성고무류</t>
    <phoneticPr fontId="10" type="noConversion"/>
  </si>
  <si>
    <t>05-30-1</t>
    <phoneticPr fontId="10" type="noConversion"/>
  </si>
  <si>
    <t>폐천연고무류</t>
    <phoneticPr fontId="10" type="noConversion"/>
  </si>
  <si>
    <t>05-30-2</t>
    <phoneticPr fontId="10" type="noConversion"/>
  </si>
  <si>
    <t>폐타이어</t>
    <phoneticPr fontId="10" type="noConversion"/>
  </si>
  <si>
    <t>05-40-0</t>
    <phoneticPr fontId="10" type="noConversion"/>
  </si>
  <si>
    <t>폐페인트·
폐락카</t>
    <phoneticPr fontId="10" type="noConversion"/>
  </si>
  <si>
    <t>05-50-0</t>
    <phoneticPr fontId="10" type="noConversion"/>
  </si>
  <si>
    <t>폐석면</t>
    <phoneticPr fontId="10" type="noConversion"/>
  </si>
  <si>
    <t>제조공장
발생석면</t>
    <phoneticPr fontId="10" type="noConversion"/>
  </si>
  <si>
    <t>06-10-0</t>
    <phoneticPr fontId="10" type="noConversion"/>
  </si>
  <si>
    <t>건축물
발생석면</t>
    <phoneticPr fontId="10" type="noConversion"/>
  </si>
  <si>
    <t>06-20-0</t>
    <phoneticPr fontId="10" type="noConversion"/>
  </si>
  <si>
    <t>광재</t>
    <phoneticPr fontId="10" type="noConversion"/>
  </si>
  <si>
    <t>고로슬래그</t>
    <phoneticPr fontId="10" type="noConversion"/>
  </si>
  <si>
    <t>07-10-0</t>
    <phoneticPr fontId="10" type="noConversion"/>
  </si>
  <si>
    <t>제강슬래그</t>
    <phoneticPr fontId="10" type="noConversion"/>
  </si>
  <si>
    <t>07-20-0</t>
    <phoneticPr fontId="10" type="noConversion"/>
  </si>
  <si>
    <t>유해물질
함유광재</t>
    <phoneticPr fontId="10" type="noConversion"/>
  </si>
  <si>
    <t>07-30-0</t>
    <phoneticPr fontId="10" type="noConversion"/>
  </si>
  <si>
    <t>불연소탄</t>
    <phoneticPr fontId="10" type="noConversion"/>
  </si>
  <si>
    <t>07-40-0</t>
    <phoneticPr fontId="10" type="noConversion"/>
  </si>
  <si>
    <t>기타광재류</t>
    <phoneticPr fontId="10" type="noConversion"/>
  </si>
  <si>
    <t>07-90-0</t>
    <phoneticPr fontId="10" type="noConversion"/>
  </si>
  <si>
    <t>분진</t>
    <phoneticPr fontId="10" type="noConversion"/>
  </si>
  <si>
    <t>집진 dust</t>
    <phoneticPr fontId="10" type="noConversion"/>
  </si>
  <si>
    <t>08-10-0</t>
    <phoneticPr fontId="10" type="noConversion"/>
  </si>
  <si>
    <t>carbon black</t>
    <phoneticPr fontId="10" type="noConversion"/>
  </si>
  <si>
    <t>08-20-0</t>
    <phoneticPr fontId="10" type="noConversion"/>
  </si>
  <si>
    <t>유해물질
함유분진</t>
    <phoneticPr fontId="10" type="noConversion"/>
  </si>
  <si>
    <t>08-30-0</t>
    <phoneticPr fontId="10" type="noConversion"/>
  </si>
  <si>
    <t>기타분진</t>
    <phoneticPr fontId="10" type="noConversion"/>
  </si>
  <si>
    <t>08-90-0</t>
    <phoneticPr fontId="10" type="noConversion"/>
  </si>
  <si>
    <t>폐주물사
및
샌드블라
스트폐사</t>
    <phoneticPr fontId="10" type="noConversion"/>
  </si>
  <si>
    <t>폐주물사</t>
    <phoneticPr fontId="10" type="noConversion"/>
  </si>
  <si>
    <t>유해물질함유
폐주물사</t>
    <phoneticPr fontId="10" type="noConversion"/>
  </si>
  <si>
    <t>09-10-1</t>
    <phoneticPr fontId="10" type="noConversion"/>
  </si>
  <si>
    <t>유해물질비함유
폐주물사</t>
    <phoneticPr fontId="10" type="noConversion"/>
  </si>
  <si>
    <t>09-10-2</t>
    <phoneticPr fontId="10" type="noConversion"/>
  </si>
  <si>
    <t>샌드블라
스트폐사</t>
    <phoneticPr fontId="10" type="noConversion"/>
  </si>
  <si>
    <t>09-20-0</t>
    <phoneticPr fontId="10" type="noConversion"/>
  </si>
  <si>
    <t>폐내화물
및
도자기
편류</t>
    <phoneticPr fontId="10" type="noConversion"/>
  </si>
  <si>
    <t>폐내화벽돌류</t>
    <phoneticPr fontId="10" type="noConversion"/>
  </si>
  <si>
    <t>10-10-0</t>
    <phoneticPr fontId="10" type="noConversion"/>
  </si>
  <si>
    <t>도자기편류</t>
    <phoneticPr fontId="10" type="noConversion"/>
  </si>
  <si>
    <t>10-20-0</t>
    <phoneticPr fontId="10" type="noConversion"/>
  </si>
  <si>
    <t>타일편류</t>
    <phoneticPr fontId="10" type="noConversion"/>
  </si>
  <si>
    <t>10-30-0</t>
    <phoneticPr fontId="10" type="noConversion"/>
  </si>
  <si>
    <t>폐유리</t>
    <phoneticPr fontId="10" type="noConversion"/>
  </si>
  <si>
    <t>10-40-0</t>
    <phoneticPr fontId="10" type="noConversion"/>
  </si>
  <si>
    <t>소각
잔재물
및
연소재</t>
    <phoneticPr fontId="10" type="noConversion"/>
  </si>
  <si>
    <t>석탄재</t>
    <phoneticPr fontId="10" type="noConversion"/>
  </si>
  <si>
    <t>11-10-0</t>
    <phoneticPr fontId="10" type="noConversion"/>
  </si>
  <si>
    <t>Fly ash</t>
    <phoneticPr fontId="10" type="noConversion"/>
  </si>
  <si>
    <t>11-20-0</t>
    <phoneticPr fontId="10" type="noConversion"/>
  </si>
  <si>
    <t>액체연료연소재</t>
    <phoneticPr fontId="10" type="noConversion"/>
  </si>
  <si>
    <t>11-30-0</t>
    <phoneticPr fontId="10" type="noConversion"/>
  </si>
  <si>
    <t>폐기물소각재</t>
    <phoneticPr fontId="10" type="noConversion"/>
  </si>
  <si>
    <t>11-40-0</t>
    <phoneticPr fontId="10" type="noConversion"/>
  </si>
  <si>
    <t>기타연소재</t>
    <phoneticPr fontId="10" type="noConversion"/>
  </si>
  <si>
    <t>11-90-0</t>
    <phoneticPr fontId="10" type="noConversion"/>
  </si>
  <si>
    <t>안정화
처리물</t>
    <phoneticPr fontId="10" type="noConversion"/>
  </si>
  <si>
    <t>12-00-0</t>
    <phoneticPr fontId="10" type="noConversion"/>
  </si>
  <si>
    <t>폐촉매</t>
    <phoneticPr fontId="10" type="noConversion"/>
  </si>
  <si>
    <t>폐촉매류</t>
    <phoneticPr fontId="10" type="noConversion"/>
  </si>
  <si>
    <t>13-00-0</t>
    <phoneticPr fontId="10" type="noConversion"/>
  </si>
  <si>
    <t>폐흡착제
및
폐흡수제</t>
    <phoneticPr fontId="10" type="noConversion"/>
  </si>
  <si>
    <t>폐활성탄</t>
    <phoneticPr fontId="10" type="noConversion"/>
  </si>
  <si>
    <t>14-10-0</t>
    <phoneticPr fontId="10" type="noConversion"/>
  </si>
  <si>
    <t>14-90-0</t>
    <phoneticPr fontId="10" type="noConversion"/>
  </si>
  <si>
    <t>폐농약</t>
    <phoneticPr fontId="10" type="noConversion"/>
  </si>
  <si>
    <t>15-00-0</t>
    <phoneticPr fontId="10" type="noConversion"/>
  </si>
  <si>
    <t>액상</t>
    <phoneticPr fontId="10" type="noConversion"/>
  </si>
  <si>
    <t>16-10-0</t>
    <phoneticPr fontId="10" type="noConversion"/>
  </si>
  <si>
    <t>액상이아닌것</t>
    <phoneticPr fontId="10" type="noConversion"/>
  </si>
  <si>
    <t>16-20-0</t>
    <phoneticPr fontId="10" type="noConversion"/>
  </si>
  <si>
    <t>오니류</t>
    <phoneticPr fontId="10" type="noConversion"/>
  </si>
  <si>
    <t>폐수처리오니</t>
    <phoneticPr fontId="10" type="noConversion"/>
  </si>
  <si>
    <t>유기성오니
(유해물질함유)</t>
    <phoneticPr fontId="10" type="noConversion"/>
  </si>
  <si>
    <t>17-10-1</t>
    <phoneticPr fontId="10" type="noConversion"/>
  </si>
  <si>
    <t>유기성오니
(유해물질비함유)</t>
    <phoneticPr fontId="10" type="noConversion"/>
  </si>
  <si>
    <t>17-10-2</t>
    <phoneticPr fontId="10" type="noConversion"/>
  </si>
  <si>
    <t>무기성오니
(유해물질함유)</t>
    <phoneticPr fontId="10" type="noConversion"/>
  </si>
  <si>
    <t>17-10-3</t>
    <phoneticPr fontId="10" type="noConversion"/>
  </si>
  <si>
    <t>무기성오니
(유해물질비함유)</t>
    <phoneticPr fontId="10" type="noConversion"/>
  </si>
  <si>
    <t>17-10-4</t>
    <phoneticPr fontId="10" type="noConversion"/>
  </si>
  <si>
    <t>17-10-9</t>
    <phoneticPr fontId="10" type="noConversion"/>
  </si>
  <si>
    <t>공정오니</t>
    <phoneticPr fontId="10" type="noConversion"/>
  </si>
  <si>
    <t>유해물질함유
공정오니</t>
    <phoneticPr fontId="10" type="noConversion"/>
  </si>
  <si>
    <t>17-20-1</t>
    <phoneticPr fontId="10" type="noConversion"/>
  </si>
  <si>
    <t>유해물질비함유
공정오니</t>
    <phoneticPr fontId="10" type="noConversion"/>
  </si>
  <si>
    <t>17-20-2</t>
    <phoneticPr fontId="10" type="noConversion"/>
  </si>
  <si>
    <t>폐섬유류</t>
    <phoneticPr fontId="10" type="noConversion"/>
  </si>
  <si>
    <t>천연섬유</t>
    <phoneticPr fontId="10" type="noConversion"/>
  </si>
  <si>
    <t>면</t>
    <phoneticPr fontId="10" type="noConversion"/>
  </si>
  <si>
    <t>18-10-1</t>
    <phoneticPr fontId="10" type="noConversion"/>
  </si>
  <si>
    <t>마</t>
    <phoneticPr fontId="10" type="noConversion"/>
  </si>
  <si>
    <t>18-10-2</t>
    <phoneticPr fontId="10" type="noConversion"/>
  </si>
  <si>
    <t>순모</t>
    <phoneticPr fontId="10" type="noConversion"/>
  </si>
  <si>
    <t>18-10-3</t>
    <phoneticPr fontId="10" type="noConversion"/>
  </si>
  <si>
    <t>기타(의류)</t>
    <phoneticPr fontId="10" type="noConversion"/>
  </si>
  <si>
    <t>18-10-9</t>
    <phoneticPr fontId="10" type="noConversion"/>
  </si>
  <si>
    <t>합성섬유</t>
    <phoneticPr fontId="10" type="noConversion"/>
  </si>
  <si>
    <t>폴리에스텔</t>
    <phoneticPr fontId="10" type="noConversion"/>
  </si>
  <si>
    <t>18-20-1</t>
    <phoneticPr fontId="10" type="noConversion"/>
  </si>
  <si>
    <t>나일론</t>
    <phoneticPr fontId="10" type="noConversion"/>
  </si>
  <si>
    <t>18-20-2</t>
    <phoneticPr fontId="10" type="noConversion"/>
  </si>
  <si>
    <t>18-20-9</t>
    <phoneticPr fontId="10" type="noConversion"/>
  </si>
  <si>
    <t>폐가죽류</t>
    <phoneticPr fontId="10" type="noConversion"/>
  </si>
  <si>
    <t>가죽스크랩</t>
    <phoneticPr fontId="10" type="noConversion"/>
  </si>
  <si>
    <t>19-10-0</t>
    <phoneticPr fontId="10" type="noConversion"/>
  </si>
  <si>
    <t>피혁가공잔재물</t>
    <phoneticPr fontId="10" type="noConversion"/>
  </si>
  <si>
    <t>19-20-0</t>
    <phoneticPr fontId="10" type="noConversion"/>
  </si>
  <si>
    <t>동·식물성
잔재물</t>
    <phoneticPr fontId="10" type="noConversion"/>
  </si>
  <si>
    <t>동물성잔재물</t>
    <phoneticPr fontId="10" type="noConversion"/>
  </si>
  <si>
    <t>도축가공잔재물</t>
    <phoneticPr fontId="10" type="noConversion"/>
  </si>
  <si>
    <t>20-10-1</t>
    <phoneticPr fontId="10" type="noConversion"/>
  </si>
  <si>
    <t>20-10-9</t>
    <phoneticPr fontId="10" type="noConversion"/>
  </si>
  <si>
    <t>수산가공잔재물</t>
    <phoneticPr fontId="10" type="noConversion"/>
  </si>
  <si>
    <t>20-20-0</t>
    <phoneticPr fontId="10" type="noConversion"/>
  </si>
  <si>
    <t>식물성잔재</t>
    <phoneticPr fontId="10" type="noConversion"/>
  </si>
  <si>
    <t>20-30-0</t>
    <phoneticPr fontId="10" type="noConversion"/>
  </si>
  <si>
    <t>폐석회류</t>
    <phoneticPr fontId="10" type="noConversion"/>
  </si>
  <si>
    <t>폐석회(CaO)</t>
    <phoneticPr fontId="10" type="noConversion"/>
  </si>
  <si>
    <t>21-10-0</t>
    <phoneticPr fontId="10" type="noConversion"/>
  </si>
  <si>
    <t>폐소석회(Ca(OH)2)</t>
    <phoneticPr fontId="10" type="noConversion"/>
  </si>
  <si>
    <t>21-20-0</t>
    <phoneticPr fontId="10" type="noConversion"/>
  </si>
  <si>
    <t>폐석고</t>
    <phoneticPr fontId="10" type="noConversion"/>
  </si>
  <si>
    <t>21-30-0</t>
    <phoneticPr fontId="10" type="noConversion"/>
  </si>
  <si>
    <t>폐전지</t>
    <phoneticPr fontId="10" type="noConversion"/>
  </si>
  <si>
    <t>폐축전지</t>
    <phoneticPr fontId="10" type="noConversion"/>
  </si>
  <si>
    <t>22-10-0</t>
    <phoneticPr fontId="10" type="noConversion"/>
  </si>
  <si>
    <t>22-20-0</t>
    <phoneticPr fontId="10" type="noConversion"/>
  </si>
  <si>
    <t>기타
화학물질</t>
    <phoneticPr fontId="10" type="noConversion"/>
  </si>
  <si>
    <t>유기화합물</t>
    <phoneticPr fontId="10" type="noConversion"/>
  </si>
  <si>
    <t>23-10-0</t>
    <phoneticPr fontId="10" type="noConversion"/>
  </si>
  <si>
    <t>무기화합물</t>
    <phoneticPr fontId="10" type="noConversion"/>
  </si>
  <si>
    <t>23-20-0</t>
    <phoneticPr fontId="10" type="noConversion"/>
  </si>
  <si>
    <t>23-90-0</t>
    <phoneticPr fontId="10" type="noConversion"/>
  </si>
  <si>
    <t>24-00-0</t>
    <phoneticPr fontId="10" type="noConversion"/>
  </si>
  <si>
    <t>금속류</t>
    <phoneticPr fontId="10" type="noConversion"/>
  </si>
  <si>
    <t>철계금속</t>
    <phoneticPr fontId="11" type="noConversion"/>
  </si>
  <si>
    <t>26-10-0</t>
    <phoneticPr fontId="11" type="noConversion"/>
  </si>
  <si>
    <t>비철계금속</t>
    <phoneticPr fontId="11" type="noConversion"/>
  </si>
  <si>
    <t>26-20-0</t>
    <phoneticPr fontId="11" type="noConversion"/>
  </si>
  <si>
    <t>26-90-0</t>
    <phoneticPr fontId="11" type="noConversion"/>
  </si>
  <si>
    <t>폐지</t>
    <phoneticPr fontId="11" type="noConversion"/>
  </si>
  <si>
    <t>27-10-0</t>
    <phoneticPr fontId="11" type="noConversion"/>
  </si>
  <si>
    <t>폐목재</t>
    <phoneticPr fontId="11" type="noConversion"/>
  </si>
  <si>
    <t>소계</t>
    <phoneticPr fontId="11" type="noConversion"/>
  </si>
  <si>
    <t>나무조각</t>
    <phoneticPr fontId="11" type="noConversion"/>
  </si>
  <si>
    <t>28-10-0</t>
    <phoneticPr fontId="11" type="noConversion"/>
  </si>
  <si>
    <t>톱밥</t>
    <phoneticPr fontId="11" type="noConversion"/>
  </si>
  <si>
    <t>28-20-0</t>
    <phoneticPr fontId="11" type="noConversion"/>
  </si>
  <si>
    <t>28-90-0</t>
    <phoneticPr fontId="11" type="noConversion"/>
  </si>
  <si>
    <t>음식물
쓰레기</t>
    <phoneticPr fontId="11" type="noConversion"/>
  </si>
  <si>
    <t>29-10-0</t>
    <phoneticPr fontId="11" type="noConversion"/>
  </si>
  <si>
    <t>폐유</t>
    <phoneticPr fontId="10" type="noConversion"/>
  </si>
  <si>
    <t>폐합성
고분자
화합물</t>
    <phoneticPr fontId="10" type="noConversion"/>
  </si>
  <si>
    <t>PCB함유
폐기물</t>
    <phoneticPr fontId="10" type="noConversion"/>
  </si>
  <si>
    <t>재활용
폐기물량
(천톤/년)</t>
    <phoneticPr fontId="7" type="noConversion"/>
  </si>
  <si>
    <t>2004년</t>
    <phoneticPr fontId="7" type="noConversion"/>
  </si>
  <si>
    <t>2005년</t>
    <phoneticPr fontId="7" type="noConversion"/>
  </si>
  <si>
    <t xml:space="preserve">          o 폐기물관리법 시행규칙 제60조 제1항(보고서의 제출)</t>
    <phoneticPr fontId="10" type="noConversion"/>
  </si>
  <si>
    <t xml:space="preserve">          o 대상 폐기물분류(일반 및 지정폐기물)에 따른 업체 현황  </t>
    <phoneticPr fontId="10" type="noConversion"/>
  </si>
  <si>
    <t xml:space="preserve">          o 폐기물의 종류를 폐산 등 코드(대분류,중분류,소분류 총 109개)로 분류하여 각 코드별 해당업체의 재활용실적 분석   </t>
    <phoneticPr fontId="10" type="noConversion"/>
  </si>
  <si>
    <t xml:space="preserve">          o 전국 시·도 단위 폐기물 재활용 실적을 통해 지역별 폐기물 재활용 추이 검토</t>
    <phoneticPr fontId="10" type="noConversion"/>
  </si>
  <si>
    <t xml:space="preserve"> O 용어해설</t>
    <phoneticPr fontId="10" type="noConversion"/>
  </si>
  <si>
    <t>: 업체가 수탁받은 폐기물을 연내에 재활용처리한 총량</t>
    <phoneticPr fontId="10" type="noConversion"/>
  </si>
  <si>
    <t>: 중간원료 및 최종 재활용제품의 연간 총 판매량</t>
    <phoneticPr fontId="10" type="noConversion"/>
  </si>
  <si>
    <t>: 업체의 재활용제품 연간 총 판매액</t>
    <phoneticPr fontId="10" type="noConversion"/>
  </si>
  <si>
    <t xml:space="preserve"> O 부록</t>
    <phoneticPr fontId="10" type="noConversion"/>
  </si>
  <si>
    <t xml:space="preserve">             재활용제품 문의 등 업체간 혹은 일반인-업체간의 정보 교환을 위한 자료로 활용 </t>
    <phoneticPr fontId="10" type="noConversion"/>
  </si>
  <si>
    <t xml:space="preserve">          o 등록형태 및 폐기물별 업체현황은 폐기물코드 순으로 정렬</t>
    <phoneticPr fontId="10" type="noConversion"/>
  </si>
  <si>
    <t xml:space="preserve">          o 지역별 업체현황은 지역을 가나다 순으로 정렬</t>
    <phoneticPr fontId="10" type="noConversion"/>
  </si>
  <si>
    <t xml:space="preserve">          o 폐기물별 재활용현황에서 참고할 폐기물 종류의 대분류, 중분류, 소분류 등 총 109개의 코드표</t>
    <phoneticPr fontId="10" type="noConversion"/>
  </si>
  <si>
    <t xml:space="preserve">                * '건설폐기물재활용촉진에관한법률' 시행으로 인하여 건설폐기물 처리업체가 재활용실적보고대상에서 제외됨에 따라 </t>
    <phoneticPr fontId="10" type="noConversion"/>
  </si>
  <si>
    <t xml:space="preserve">    - 별지 제52호 서식 </t>
    <phoneticPr fontId="10" type="noConversion"/>
  </si>
  <si>
    <t xml:space="preserve">          o 업체에서 해당기관에 제출하는 기초자료 서식</t>
    <phoneticPr fontId="10" type="noConversion"/>
  </si>
  <si>
    <t xml:space="preserve"> O 자료문의</t>
    <phoneticPr fontId="10" type="noConversion"/>
  </si>
  <si>
    <t>기타 화학물질</t>
    <phoneticPr fontId="8" type="noConversion"/>
  </si>
  <si>
    <t>톤/년</t>
    <phoneticPr fontId="8" type="noConversion"/>
  </si>
  <si>
    <t>주12) 가동업체수는 폐기물별 중복 허용, 한 업체가 2개 이상의 폐기물을 취급할 경우 '기타'로 구분</t>
    <phoneticPr fontId="8" type="noConversion"/>
  </si>
  <si>
    <t>구분</t>
    <phoneticPr fontId="9" type="noConversion"/>
  </si>
  <si>
    <t>주6) ‘96년부터 허가업체 조사 실시. 주7) ‘05년부터 건설폐재류 관련 조사 제외</t>
    <phoneticPr fontId="10" type="noConversion"/>
  </si>
  <si>
    <t>기타재활용
업체</t>
    <phoneticPr fontId="10" type="noConversion"/>
  </si>
  <si>
    <r>
      <t xml:space="preserve">     </t>
    </r>
    <r>
      <rPr>
        <b/>
        <sz val="12"/>
        <rFont val="맑은 고딕"/>
        <family val="3"/>
        <charset val="129"/>
      </rPr>
      <t>- 재활용 폐기물량</t>
    </r>
    <phoneticPr fontId="10" type="noConversion"/>
  </si>
  <si>
    <r>
      <t xml:space="preserve">     </t>
    </r>
    <r>
      <rPr>
        <b/>
        <sz val="12"/>
        <rFont val="맑은 고딕"/>
        <family val="3"/>
        <charset val="129"/>
      </rPr>
      <t>- 재활용제품 판매량</t>
    </r>
    <phoneticPr fontId="10" type="noConversion"/>
  </si>
  <si>
    <r>
      <t xml:space="preserve">     - </t>
    </r>
    <r>
      <rPr>
        <b/>
        <sz val="12"/>
        <rFont val="맑은 고딕"/>
        <family val="3"/>
        <charset val="129"/>
      </rPr>
      <t xml:space="preserve">판매액 </t>
    </r>
    <phoneticPr fontId="10" type="noConversion"/>
  </si>
  <si>
    <r>
      <t xml:space="preserve">     - </t>
    </r>
    <r>
      <rPr>
        <b/>
        <sz val="12"/>
        <rFont val="맑은 고딕"/>
        <family val="3"/>
        <charset val="129"/>
      </rPr>
      <t>업체수(가동업체)</t>
    </r>
    <phoneticPr fontId="10" type="noConversion"/>
  </si>
  <si>
    <r>
      <t xml:space="preserve">    </t>
    </r>
    <r>
      <rPr>
        <b/>
        <sz val="14"/>
        <color indexed="9"/>
        <rFont val="맑은 고딕"/>
        <family val="3"/>
        <charset val="129"/>
      </rPr>
      <t>-</t>
    </r>
    <r>
      <rPr>
        <b/>
        <sz val="14"/>
        <rFont val="맑은 고딕"/>
        <family val="3"/>
        <charset val="129"/>
      </rPr>
      <t xml:space="preserve"> 자원순환정책통계팀으로 연락주시기 바랍니다.(Tel : 032-590-4132)</t>
    </r>
    <phoneticPr fontId="10" type="noConversion"/>
  </si>
  <si>
    <t>재활용제품
제조업체</t>
    <phoneticPr fontId="12" type="noConversion"/>
  </si>
  <si>
    <t xml:space="preserve"> </t>
    <phoneticPr fontId="12" type="noConversion"/>
  </si>
  <si>
    <t xml:space="preserve">
    </t>
    <phoneticPr fontId="12" type="noConversion"/>
  </si>
  <si>
    <t xml:space="preserve">                          </t>
    <phoneticPr fontId="12" type="noConversion"/>
  </si>
  <si>
    <t>I. 자료의 이해</t>
    <phoneticPr fontId="10" type="noConversion"/>
  </si>
  <si>
    <t>II. 폐기물 재활용실적</t>
    <phoneticPr fontId="10" type="noConversion"/>
  </si>
  <si>
    <t xml:space="preserve"> 1. 재활용업체 규모</t>
    <phoneticPr fontId="10" type="noConversion"/>
  </si>
  <si>
    <t>주1) 업체수는 가동업체수를 말함(미가동업체 제외)</t>
    <phoneticPr fontId="12" type="noConversion"/>
  </si>
  <si>
    <t>주2) 기타 재활용업체 : 수탁한 폐기물을 재활용 제품제조가 아닌 에너지활용, 유가물회수, 자체처리, 자체사용, 수출용, 성토재이용 등으로 재활용하는 업체</t>
    <phoneticPr fontId="12" type="noConversion"/>
  </si>
  <si>
    <t>종합재활용업체</t>
    <phoneticPr fontId="10" type="noConversion"/>
  </si>
  <si>
    <t>소계</t>
    <phoneticPr fontId="10" type="noConversion"/>
  </si>
  <si>
    <t>재활용제품
제조업체</t>
    <phoneticPr fontId="10" type="noConversion"/>
  </si>
  <si>
    <t>기타재활용
업체</t>
    <phoneticPr fontId="10" type="noConversion"/>
  </si>
  <si>
    <t>주3) 허가업체는 폐기물관리법 제23조 일부개정(2010.07.23.)에 따라 통계작성 대상 명칭 및 분류 구분 변경</t>
    <phoneticPr fontId="12" type="noConversion"/>
  </si>
  <si>
    <t xml:space="preserve"> </t>
    <phoneticPr fontId="10" type="noConversion"/>
  </si>
  <si>
    <t xml:space="preserve">  ○ 허가업체 세부현황을 살펴보면, 중간재활용업체는 전체 3,853개소 가운데 </t>
    <phoneticPr fontId="10" type="noConversion"/>
  </si>
  <si>
    <t xml:space="preserve">      900개소(23.4%)로 나타났고 최종재활용업체는 224개소(5.8%)로 나타났으며 </t>
    <phoneticPr fontId="10" type="noConversion"/>
  </si>
  <si>
    <t xml:space="preserve">      종합재활용업체는 2,729개소(70.8%)로 나타났음.</t>
    <phoneticPr fontId="10" type="noConversion"/>
  </si>
  <si>
    <t>업체수(2013)</t>
    <phoneticPr fontId="10" type="noConversion"/>
  </si>
  <si>
    <t>업체수(2014)</t>
    <phoneticPr fontId="10" type="noConversion"/>
  </si>
  <si>
    <t>재활용제품
제조업체</t>
    <phoneticPr fontId="12" type="noConversion"/>
  </si>
  <si>
    <t>기타재활용
업체</t>
    <phoneticPr fontId="12" type="noConversion"/>
  </si>
  <si>
    <t>(단위 : 개소)</t>
    <phoneticPr fontId="12" type="noConversion"/>
  </si>
  <si>
    <t xml:space="preserve">          ○ '14년도 전체 업체수(가동업체 기준)는 전년대비 3.7% 증가한</t>
    <phoneticPr fontId="10" type="noConversion"/>
  </si>
  <si>
    <t xml:space="preserve">            5,372개 업체로 집계되었음</t>
    <phoneticPr fontId="10" type="noConversion"/>
  </si>
  <si>
    <t xml:space="preserve">          ○ '14년도 일반폐기물 전체 업체수(가동업체 기준)는 전년대비 4.7% 증가한</t>
    <phoneticPr fontId="10" type="noConversion"/>
  </si>
  <si>
    <t xml:space="preserve">               4,954개소로 집계되었으며 지정폐기물 가동업체수는 전년대비 6.9%</t>
    <phoneticPr fontId="10" type="noConversion"/>
  </si>
  <si>
    <t xml:space="preserve">               감소한 418개소로 집계되었음</t>
    <phoneticPr fontId="10" type="noConversion"/>
  </si>
  <si>
    <t xml:space="preserve">          ○ 전체 재활용 가동업체 중 일반폐기물 및 지정폐기물 가동업체는 각각  </t>
    <phoneticPr fontId="10" type="noConversion"/>
  </si>
  <si>
    <t xml:space="preserve">              4,954개소(92.2%), 418개소(7.8%)로 나타나 '13년과 비슷한 비율을 유지</t>
    <phoneticPr fontId="10" type="noConversion"/>
  </si>
  <si>
    <t>등록
형태별</t>
    <phoneticPr fontId="10" type="noConversion"/>
  </si>
  <si>
    <t>허가업체(A)</t>
    <phoneticPr fontId="10" type="noConversion"/>
  </si>
  <si>
    <t>신고업체(B)</t>
    <phoneticPr fontId="10" type="noConversion"/>
  </si>
  <si>
    <t>폐기물
종류별</t>
    <phoneticPr fontId="10" type="noConversion"/>
  </si>
  <si>
    <t>지정폐기물(a)</t>
    <phoneticPr fontId="10" type="noConversion"/>
  </si>
  <si>
    <t>일반폐기물(b)</t>
    <phoneticPr fontId="10" type="noConversion"/>
  </si>
  <si>
    <t>'12</t>
    <phoneticPr fontId="10" type="noConversion"/>
  </si>
  <si>
    <t>'13</t>
    <phoneticPr fontId="10" type="noConversion"/>
  </si>
  <si>
    <t>'14</t>
    <phoneticPr fontId="10" type="noConversion"/>
  </si>
  <si>
    <t xml:space="preserve">            증가한 4,954개 업체, 지정폐기물 처리업체는 전년대비 6.9% 감소한 418개 </t>
    <phoneticPr fontId="10" type="noConversion"/>
  </si>
  <si>
    <t xml:space="preserve">            업체로 나타남</t>
    <phoneticPr fontId="10" type="noConversion"/>
  </si>
  <si>
    <t xml:space="preserve">          ㅇ연도별 재활용업체 증감추이를 보면 '04년도 이후 지속적인 증가추세를 보이던 전체</t>
    <phoneticPr fontId="10" type="noConversion"/>
  </si>
  <si>
    <t xml:space="preserve">           재활용업체 수가 '10년도에 다소 감소하였으나 '12년도부터 다시 증가세를 보임</t>
    <phoneticPr fontId="10" type="noConversion"/>
  </si>
  <si>
    <t xml:space="preserve">          ㅇ재활용업체수는 전년대비 약 3.7% 증가한 5,372개 업체로 나타남</t>
    <phoneticPr fontId="10" type="noConversion"/>
  </si>
  <si>
    <t xml:space="preserve">          ㅇ폐기물 종류별로 보면, 일반폐기물을 대상으로하는 업체는 2013년 대비 약 4.7%</t>
    <phoneticPr fontId="10" type="noConversion"/>
  </si>
  <si>
    <t>‘13년 업체수</t>
    <phoneticPr fontId="10" type="noConversion"/>
  </si>
  <si>
    <t>‘14년 업체수</t>
    <phoneticPr fontId="10" type="noConversion"/>
  </si>
  <si>
    <t>369(34.8)</t>
    <phoneticPr fontId="10" type="noConversion"/>
  </si>
  <si>
    <t>△106(△5.1)</t>
    <phoneticPr fontId="10" type="noConversion"/>
  </si>
  <si>
    <t>△58(△6.2)</t>
    <phoneticPr fontId="10" type="noConversion"/>
  </si>
  <si>
    <t>△31(△5.3)</t>
    <phoneticPr fontId="10" type="noConversion"/>
  </si>
  <si>
    <t>19(5.3)</t>
    <phoneticPr fontId="10" type="noConversion"/>
  </si>
  <si>
    <t>6(6.5)</t>
    <phoneticPr fontId="10" type="noConversion"/>
  </si>
  <si>
    <t>△5(△7.5)</t>
    <phoneticPr fontId="10" type="noConversion"/>
  </si>
  <si>
    <t>501인 이상 ∼ 1,000인 이하</t>
    <phoneticPr fontId="10" type="noConversion"/>
  </si>
  <si>
    <t>△2(△15.4)</t>
    <phoneticPr fontId="10" type="noConversion"/>
  </si>
  <si>
    <t>0(0.0 )</t>
    <phoneticPr fontId="10" type="noConversion"/>
  </si>
  <si>
    <t>192(3.7)</t>
    <phoneticPr fontId="10" type="noConversion"/>
  </si>
  <si>
    <t>주8) 정규직, 비정규직 구분없음</t>
    <phoneticPr fontId="10" type="noConversion"/>
  </si>
  <si>
    <t>계</t>
    <phoneticPr fontId="6" type="noConversion"/>
  </si>
  <si>
    <t>일반폐기물</t>
    <phoneticPr fontId="6" type="noConversion"/>
  </si>
  <si>
    <t>가동
업체수
(개)</t>
    <phoneticPr fontId="6" type="noConversion"/>
  </si>
  <si>
    <t>재활용
폐기물량
(톤/년)</t>
    <phoneticPr fontId="6" type="noConversion"/>
  </si>
  <si>
    <t>재활용제품
판매량
(톤/년)</t>
    <phoneticPr fontId="6" type="noConversion"/>
  </si>
  <si>
    <t>판매액
(천원/년)</t>
    <phoneticPr fontId="6" type="noConversion"/>
  </si>
  <si>
    <t>가동
업체수
(개)</t>
    <phoneticPr fontId="6" type="noConversion"/>
  </si>
  <si>
    <t>재활용
폐기물량
(톤/년)</t>
    <phoneticPr fontId="6" type="noConversion"/>
  </si>
  <si>
    <t>재활용제품
판매량
(톤/년)</t>
    <phoneticPr fontId="6" type="noConversion"/>
  </si>
  <si>
    <t>판매액
(천원/년)</t>
    <phoneticPr fontId="6" type="noConversion"/>
  </si>
  <si>
    <t>지정폐기물</t>
    <phoneticPr fontId="6" type="noConversion"/>
  </si>
  <si>
    <t xml:space="preserve"> O 개 요</t>
    <phoneticPr fontId="10" type="noConversion"/>
  </si>
  <si>
    <t xml:space="preserve">     O 일반폐기물 및 지정폐기물 재활용업체 현황</t>
    <phoneticPr fontId="10" type="noConversion"/>
  </si>
  <si>
    <t xml:space="preserve">     O 연도별 재활용업체 증감추이('04~'14)</t>
    <phoneticPr fontId="10" type="noConversion"/>
  </si>
  <si>
    <t xml:space="preserve">     O 종업원의 분포</t>
    <phoneticPr fontId="10" type="noConversion"/>
  </si>
  <si>
    <t xml:space="preserve">     O 재활용 폐기물량</t>
    <phoneticPr fontId="10" type="noConversion"/>
  </si>
  <si>
    <t xml:space="preserve">     o 폐기물의 종류별 재활용 폐기물량은 일반폐기물 업체가 전체</t>
    <phoneticPr fontId="6" type="noConversion"/>
  </si>
  <si>
    <t xml:space="preserve">       재활용 폐기물량의 약 94.3%, 지정폐기물 업체가 약 5.7%를 재활용</t>
    <phoneticPr fontId="6" type="noConversion"/>
  </si>
  <si>
    <t xml:space="preserve">       한것으로 나타남</t>
    <phoneticPr fontId="6" type="noConversion"/>
  </si>
  <si>
    <t>주9) 2014년 기준 통계부터 업체별 매출액 기준으로 통계 산출</t>
    <phoneticPr fontId="9" type="noConversion"/>
  </si>
  <si>
    <t xml:space="preserve">      (기존 통계는 중복허용한 업체수 기준으로 통계 산출)</t>
    <phoneticPr fontId="9" type="noConversion"/>
  </si>
  <si>
    <t>o 매출액분포의 상위에 해당하는 10억원이상 매출</t>
    <phoneticPr fontId="9" type="noConversion"/>
  </si>
  <si>
    <t xml:space="preserve">   업체수는 전체 5,372개 업체 가운데 875개(16.3%) 업체로 나타남</t>
    <phoneticPr fontId="9" type="noConversion"/>
  </si>
  <si>
    <t xml:space="preserve">o '14년도 전체 재활용업체의 재활용제품 연간 총 매출규모는 </t>
    <phoneticPr fontId="9" type="noConversion"/>
  </si>
  <si>
    <t xml:space="preserve">   약 6.0조원대이며, '13년 약 5.3조원대에 비해 약 13.2% 증가함</t>
    <phoneticPr fontId="9" type="noConversion"/>
  </si>
  <si>
    <t>o 재활용제품 판매량 및 재활용제품 판매액이 모두 증가하였음</t>
    <phoneticPr fontId="9" type="noConversion"/>
  </si>
  <si>
    <t xml:space="preserve">o 연간 총매출액이 1억원 미만인 업체가 전체 재활용업체의 61.9%를 </t>
    <phoneticPr fontId="9" type="noConversion"/>
  </si>
  <si>
    <t xml:space="preserve">   점유하고 있어 재활용업체들의 규모가 영세한 수준인 것으로 나타남</t>
    <phoneticPr fontId="9" type="noConversion"/>
  </si>
  <si>
    <t xml:space="preserve">   또한, 판매액이 100억원 이상인 업체는 전체 재활용업체 중 약 2.2%로</t>
    <phoneticPr fontId="9" type="noConversion"/>
  </si>
  <si>
    <t xml:space="preserve">   극히 미미한 수준을 보임</t>
    <phoneticPr fontId="9" type="noConversion"/>
  </si>
  <si>
    <t>'14</t>
    <phoneticPr fontId="9" type="noConversion"/>
  </si>
  <si>
    <t>재활용폐기물량</t>
    <phoneticPr fontId="9" type="noConversion"/>
  </si>
  <si>
    <t>재활용제품판매량</t>
    <phoneticPr fontId="9" type="noConversion"/>
  </si>
  <si>
    <t>재활용제품판매액</t>
    <phoneticPr fontId="9" type="noConversion"/>
  </si>
  <si>
    <t xml:space="preserve">     O 재활용업체 매출액 분포</t>
    <phoneticPr fontId="9" type="noConversion"/>
  </si>
  <si>
    <t>기타 화학물질</t>
    <phoneticPr fontId="8" type="noConversion"/>
  </si>
  <si>
    <t>톤/년</t>
    <phoneticPr fontId="8" type="noConversion"/>
  </si>
  <si>
    <t>주11) 가동업체수는 폐기물별 중복 허용, 한 업체가 2개 이상의 폐기물을 취급할 경우 '기타'로 구분</t>
    <phoneticPr fontId="10" type="noConversion"/>
  </si>
  <si>
    <t>2010년</t>
    <phoneticPr fontId="8" type="noConversion"/>
  </si>
  <si>
    <t>2011년</t>
    <phoneticPr fontId="8" type="noConversion"/>
  </si>
  <si>
    <t>2012년</t>
    <phoneticPr fontId="8" type="noConversion"/>
  </si>
  <si>
    <t>2013년</t>
    <phoneticPr fontId="8" type="noConversion"/>
  </si>
  <si>
    <t>재활용
폐기물량
(천톤/년)</t>
    <phoneticPr fontId="8" type="noConversion"/>
  </si>
  <si>
    <t>폐합성고분자
화합물</t>
    <phoneticPr fontId="8" type="noConversion"/>
  </si>
  <si>
    <t>광재</t>
    <phoneticPr fontId="8" type="noConversion"/>
  </si>
  <si>
    <t>폐석회류</t>
    <phoneticPr fontId="8" type="noConversion"/>
  </si>
  <si>
    <t>오니류</t>
    <phoneticPr fontId="8" type="noConversion"/>
  </si>
  <si>
    <t>기타</t>
    <phoneticPr fontId="8" type="noConversion"/>
  </si>
  <si>
    <t>톤/년</t>
    <phoneticPr fontId="5" type="noConversion"/>
  </si>
  <si>
    <t>폐내화물 및 도자기편류</t>
    <phoneticPr fontId="5" type="noConversion"/>
  </si>
  <si>
    <t>소각잔재물 및 연소재</t>
    <phoneticPr fontId="5" type="noConversion"/>
  </si>
  <si>
    <t>폐촉매</t>
    <phoneticPr fontId="5" type="noConversion"/>
  </si>
  <si>
    <t>동식물성잔재물</t>
    <phoneticPr fontId="5" type="noConversion"/>
  </si>
  <si>
    <t>폐석회류</t>
    <phoneticPr fontId="5" type="noConversion"/>
  </si>
  <si>
    <t>금속류</t>
    <phoneticPr fontId="5" type="noConversion"/>
  </si>
  <si>
    <t>폐목재</t>
    <phoneticPr fontId="5" type="noConversion"/>
  </si>
  <si>
    <t>음식물 쓰레기</t>
    <phoneticPr fontId="5" type="noConversion"/>
  </si>
  <si>
    <t>주13) 가동업체수는 폐기물별 중복 허용, 한 업체가 2개 이상의 폐기물을 취급할 경우 '기타'로 구분</t>
    <phoneticPr fontId="8" type="noConversion"/>
  </si>
  <si>
    <t xml:space="preserve">   - 주요 일반폐기물 연도별 재활용 현황</t>
    <phoneticPr fontId="10" type="noConversion"/>
  </si>
  <si>
    <t xml:space="preserve">   - 주요 지정폐기물 연도별 재활용 현황</t>
    <phoneticPr fontId="10" type="noConversion"/>
  </si>
  <si>
    <t>2010년</t>
    <phoneticPr fontId="7" type="noConversion"/>
  </si>
  <si>
    <t>2011년</t>
    <phoneticPr fontId="7" type="noConversion"/>
  </si>
  <si>
    <t>2012년</t>
    <phoneticPr fontId="7" type="noConversion"/>
  </si>
  <si>
    <t>2013년</t>
    <phoneticPr fontId="7" type="noConversion"/>
  </si>
  <si>
    <t>2014년</t>
    <phoneticPr fontId="7" type="noConversion"/>
  </si>
  <si>
    <t>재활용
폐기물량
(천톤/년)</t>
    <phoneticPr fontId="7" type="noConversion"/>
  </si>
  <si>
    <t>재활용
폐기물량
(천톤/년)</t>
    <phoneticPr fontId="7" type="noConversion"/>
  </si>
  <si>
    <t>가동
업체수
(개)</t>
    <phoneticPr fontId="10" type="noConversion"/>
  </si>
  <si>
    <t>판매량
(톤/년)</t>
    <phoneticPr fontId="10" type="noConversion"/>
  </si>
  <si>
    <t>폐산</t>
    <phoneticPr fontId="10" type="noConversion"/>
  </si>
  <si>
    <t>기타</t>
    <phoneticPr fontId="10" type="noConversion"/>
  </si>
  <si>
    <t>폐유</t>
    <phoneticPr fontId="10" type="noConversion"/>
  </si>
  <si>
    <t>계</t>
    <phoneticPr fontId="10" type="noConversion"/>
  </si>
  <si>
    <t xml:space="preserve">   </t>
    <phoneticPr fontId="10" type="noConversion"/>
  </si>
  <si>
    <t xml:space="preserve">       o '14년도 재활용업체의 종업원수 분포를 살펴보면 종업원수</t>
    <phoneticPr fontId="10" type="noConversion"/>
  </si>
  <si>
    <t xml:space="preserve">          5인 이하의 업체비율이 전체 재활용업체(5,372개소)가운데</t>
    <phoneticPr fontId="10" type="noConversion"/>
  </si>
  <si>
    <t xml:space="preserve">          과반수(63.1%)이상을 차지하는 것으로 나타남. 이는 상당수</t>
    <phoneticPr fontId="10" type="noConversion"/>
  </si>
  <si>
    <t xml:space="preserve">          재활용업체 규모가 영세한 것으로 추정됨</t>
    <phoneticPr fontId="10" type="noConversion"/>
  </si>
  <si>
    <t xml:space="preserve">       o 종업원수 10인 이하의 업체비율을 살펴보면 전체 재활용업체</t>
    <phoneticPr fontId="10" type="noConversion"/>
  </si>
  <si>
    <t xml:space="preserve">          가운데 4,262개 업체로 그 비율이 79.3%를 차지하는 것으로 </t>
    <phoneticPr fontId="10" type="noConversion"/>
  </si>
  <si>
    <t xml:space="preserve">          나타남</t>
    <phoneticPr fontId="10" type="noConversion"/>
  </si>
  <si>
    <t xml:space="preserve">          반면에, 종업원수 100인 초과 업체는 75개 업체로 전체 업체수</t>
    <phoneticPr fontId="10" type="noConversion"/>
  </si>
  <si>
    <t xml:space="preserve">          대비 약 1.4%로 극히 미미한 수준인 것으로 나타남</t>
    <phoneticPr fontId="10" type="noConversion"/>
  </si>
  <si>
    <t>허가업체</t>
    <phoneticPr fontId="10" type="noConversion"/>
  </si>
  <si>
    <t>신고업체</t>
    <phoneticPr fontId="10" type="noConversion"/>
  </si>
  <si>
    <t>재활용
폐기물량
(톤/년)</t>
    <phoneticPr fontId="10" type="noConversion"/>
  </si>
  <si>
    <t>판매금액
(천원/년)</t>
    <phoneticPr fontId="10" type="noConversion"/>
  </si>
  <si>
    <t>재활용 폐기물종류
(코드번호별)</t>
    <phoneticPr fontId="10" type="noConversion"/>
  </si>
  <si>
    <t>계</t>
    <phoneticPr fontId="10" type="noConversion"/>
  </si>
  <si>
    <t>허가업체</t>
    <phoneticPr fontId="10" type="noConversion"/>
  </si>
  <si>
    <t>신고업체</t>
    <phoneticPr fontId="10" type="noConversion"/>
  </si>
  <si>
    <t>가동
업체수
(개)</t>
    <phoneticPr fontId="10" type="noConversion"/>
  </si>
  <si>
    <t>재활용
폐기물량
(톤/년)</t>
    <phoneticPr fontId="10" type="noConversion"/>
  </si>
  <si>
    <t>판매량
(톤/년)</t>
    <phoneticPr fontId="10" type="noConversion"/>
  </si>
  <si>
    <t>판매금액
(천원/년)</t>
    <phoneticPr fontId="10" type="noConversion"/>
  </si>
  <si>
    <t>폐산</t>
    <phoneticPr fontId="30" type="noConversion"/>
  </si>
  <si>
    <t>폐알칼리</t>
    <phoneticPr fontId="30" type="noConversion"/>
  </si>
  <si>
    <t>폐유</t>
    <phoneticPr fontId="30" type="noConversion"/>
  </si>
  <si>
    <t>폐유기용제</t>
    <phoneticPr fontId="30" type="noConversion"/>
  </si>
  <si>
    <t>폐합성고분자화합물</t>
    <phoneticPr fontId="30" type="noConversion"/>
  </si>
  <si>
    <t>폐석면</t>
    <phoneticPr fontId="30" type="noConversion"/>
  </si>
  <si>
    <t>광재</t>
    <phoneticPr fontId="30" type="noConversion"/>
  </si>
  <si>
    <t>분진</t>
    <phoneticPr fontId="30" type="noConversion"/>
  </si>
  <si>
    <t>폐주물사 및 샌드블라스트폐사</t>
    <phoneticPr fontId="30" type="noConversion"/>
  </si>
  <si>
    <t>폐내화물 및 폐도자기편류</t>
    <phoneticPr fontId="30" type="noConversion"/>
  </si>
  <si>
    <t>소각잔재물 및 연소재</t>
    <phoneticPr fontId="30" type="noConversion"/>
  </si>
  <si>
    <t>안정화처리물</t>
    <phoneticPr fontId="30" type="noConversion"/>
  </si>
  <si>
    <t>폐촉매</t>
    <phoneticPr fontId="30" type="noConversion"/>
  </si>
  <si>
    <t>폐흡착제 및 폐흡수제</t>
    <phoneticPr fontId="30" type="noConversion"/>
  </si>
  <si>
    <t>폐농약</t>
    <phoneticPr fontId="30" type="noConversion"/>
  </si>
  <si>
    <t>PCB함유폐기물</t>
    <phoneticPr fontId="30" type="noConversion"/>
  </si>
  <si>
    <t>오니류</t>
    <phoneticPr fontId="30" type="noConversion"/>
  </si>
  <si>
    <t>폐섬유류</t>
    <phoneticPr fontId="30" type="noConversion"/>
  </si>
  <si>
    <t>폐가죽류</t>
    <phoneticPr fontId="30" type="noConversion"/>
  </si>
  <si>
    <t>동식물성잔재물</t>
    <phoneticPr fontId="30" type="noConversion"/>
  </si>
  <si>
    <t>폐석회류</t>
    <phoneticPr fontId="30" type="noConversion"/>
  </si>
  <si>
    <t>폐전지</t>
    <phoneticPr fontId="30" type="noConversion"/>
  </si>
  <si>
    <t>기타화학물질</t>
    <phoneticPr fontId="30" type="noConversion"/>
  </si>
  <si>
    <t>기타</t>
    <phoneticPr fontId="30" type="noConversion"/>
  </si>
  <si>
    <t>금속류</t>
    <phoneticPr fontId="30" type="noConversion"/>
  </si>
  <si>
    <t>폐지</t>
    <phoneticPr fontId="30" type="noConversion"/>
  </si>
  <si>
    <t>폐목재</t>
    <phoneticPr fontId="30" type="noConversion"/>
  </si>
  <si>
    <t>음식물쓰레기</t>
    <phoneticPr fontId="30" type="noConversion"/>
  </si>
  <si>
    <t>주15) 가동업체수는 폐기물 소분류별 중복 허용, 한 업체가 2개 이상의 폐기물을 취급할 경우 '기타'로 구분</t>
    <phoneticPr fontId="8" type="noConversion"/>
  </si>
  <si>
    <t>시도</t>
    <phoneticPr fontId="10" type="noConversion"/>
  </si>
  <si>
    <t>계</t>
    <phoneticPr fontId="30" type="noConversion"/>
  </si>
  <si>
    <t>경기도</t>
    <phoneticPr fontId="30" type="noConversion"/>
  </si>
  <si>
    <t>강원도</t>
    <phoneticPr fontId="30" type="noConversion"/>
  </si>
  <si>
    <t>충청남도</t>
    <phoneticPr fontId="30" type="noConversion"/>
  </si>
  <si>
    <t>제주특별자치도</t>
    <phoneticPr fontId="30" type="noConversion"/>
  </si>
  <si>
    <t>주16) 가동업체수는 폐기물 대분류별·지역별 중복 허용, 한 업체가 2개 이상의 폐기물을 취급할 경우 '기타'로 구분</t>
    <phoneticPr fontId="8" type="noConversion"/>
  </si>
  <si>
    <t>□ 서울특별시</t>
    <phoneticPr fontId="10" type="noConversion"/>
  </si>
  <si>
    <t>□ 부산광역시</t>
    <phoneticPr fontId="10" type="noConversion"/>
  </si>
  <si>
    <t>□ 대구광역시</t>
    <phoneticPr fontId="10" type="noConversion"/>
  </si>
  <si>
    <t>□ 인천광역시</t>
    <phoneticPr fontId="10" type="noConversion"/>
  </si>
  <si>
    <t>□ 광주광역시</t>
    <phoneticPr fontId="10" type="noConversion"/>
  </si>
  <si>
    <t>□ 대전광역시</t>
    <phoneticPr fontId="10" type="noConversion"/>
  </si>
  <si>
    <t>□ 울산광역시</t>
    <phoneticPr fontId="10" type="noConversion"/>
  </si>
  <si>
    <t>□ 세종특별자치시</t>
    <phoneticPr fontId="10" type="noConversion"/>
  </si>
  <si>
    <t>□ 경기도</t>
    <phoneticPr fontId="10" type="noConversion"/>
  </si>
  <si>
    <t>□ 강원도</t>
    <phoneticPr fontId="10" type="noConversion"/>
  </si>
  <si>
    <t>□ 충청북도</t>
    <phoneticPr fontId="10" type="noConversion"/>
  </si>
  <si>
    <t>□ 충청남도</t>
    <phoneticPr fontId="10" type="noConversion"/>
  </si>
  <si>
    <t>□ 전라북도</t>
    <phoneticPr fontId="10" type="noConversion"/>
  </si>
  <si>
    <t>□ 전라남도</t>
    <phoneticPr fontId="10" type="noConversion"/>
  </si>
  <si>
    <t>□ 경상북도</t>
    <phoneticPr fontId="10" type="noConversion"/>
  </si>
  <si>
    <t>□ 경상남도</t>
    <phoneticPr fontId="10" type="noConversion"/>
  </si>
  <si>
    <t>□ 제주특별자치도</t>
    <phoneticPr fontId="10" type="noConversion"/>
  </si>
  <si>
    <t>구분</t>
    <phoneticPr fontId="10" type="noConversion"/>
  </si>
  <si>
    <t>폐알칼리</t>
    <phoneticPr fontId="10" type="noConversion"/>
  </si>
  <si>
    <t>폐유기용제</t>
    <phoneticPr fontId="10" type="noConversion"/>
  </si>
  <si>
    <t>폐합성고분자화합물</t>
    <phoneticPr fontId="10" type="noConversion"/>
  </si>
  <si>
    <t>폐석면</t>
    <phoneticPr fontId="10" type="noConversion"/>
  </si>
  <si>
    <t>광재</t>
    <phoneticPr fontId="10" type="noConversion"/>
  </si>
  <si>
    <t>분진</t>
    <phoneticPr fontId="10" type="noConversion"/>
  </si>
  <si>
    <t>폐주물사 및 폐샌드블라스트폐사</t>
    <phoneticPr fontId="10" type="noConversion"/>
  </si>
  <si>
    <t>폐내화물 및 폐도자기편류</t>
    <phoneticPr fontId="10" type="noConversion"/>
  </si>
  <si>
    <t>소각잔재물 및 연소재</t>
    <phoneticPr fontId="10" type="noConversion"/>
  </si>
  <si>
    <t>안정화처리물</t>
    <phoneticPr fontId="10" type="noConversion"/>
  </si>
  <si>
    <t>폐촉매</t>
    <phoneticPr fontId="10" type="noConversion"/>
  </si>
  <si>
    <t>폐흡수제 및 폐흡착제</t>
    <phoneticPr fontId="10" type="noConversion"/>
  </si>
  <si>
    <t>폐농약</t>
    <phoneticPr fontId="10" type="noConversion"/>
  </si>
  <si>
    <t>PCB함유폐기물</t>
    <phoneticPr fontId="10" type="noConversion"/>
  </si>
  <si>
    <t>오니류</t>
    <phoneticPr fontId="10" type="noConversion"/>
  </si>
  <si>
    <t>폐섬유류</t>
    <phoneticPr fontId="10" type="noConversion"/>
  </si>
  <si>
    <t>폐가죽류</t>
    <phoneticPr fontId="10" type="noConversion"/>
  </si>
  <si>
    <t>동식물성잔재물</t>
    <phoneticPr fontId="10" type="noConversion"/>
  </si>
  <si>
    <t>폐석회류</t>
    <phoneticPr fontId="10" type="noConversion"/>
  </si>
  <si>
    <t>폐전지</t>
    <phoneticPr fontId="10" type="noConversion"/>
  </si>
  <si>
    <t>기타화학물질</t>
    <phoneticPr fontId="10" type="noConversion"/>
  </si>
  <si>
    <t>기타</t>
    <phoneticPr fontId="10" type="noConversion"/>
  </si>
  <si>
    <t>금속류</t>
    <phoneticPr fontId="10" type="noConversion"/>
  </si>
  <si>
    <t>폐지</t>
    <phoneticPr fontId="10" type="noConversion"/>
  </si>
  <si>
    <t>폐목재</t>
    <phoneticPr fontId="10" type="noConversion"/>
  </si>
  <si>
    <t>음식물쓰레기</t>
    <phoneticPr fontId="10" type="noConversion"/>
  </si>
  <si>
    <t>폐농약</t>
    <phoneticPr fontId="10" type="noConversion"/>
  </si>
  <si>
    <t>PCB함유폐기물</t>
    <phoneticPr fontId="10" type="noConversion"/>
  </si>
  <si>
    <t>오니류</t>
    <phoneticPr fontId="10" type="noConversion"/>
  </si>
  <si>
    <t>폐섬유류</t>
    <phoneticPr fontId="10" type="noConversion"/>
  </si>
  <si>
    <t>폐가죽류</t>
    <phoneticPr fontId="10" type="noConversion"/>
  </si>
  <si>
    <t>동식물성잔재물</t>
    <phoneticPr fontId="10" type="noConversion"/>
  </si>
  <si>
    <t>폐석회류</t>
    <phoneticPr fontId="10" type="noConversion"/>
  </si>
  <si>
    <t>폐전지</t>
    <phoneticPr fontId="10" type="noConversion"/>
  </si>
  <si>
    <t>기타화학물질</t>
    <phoneticPr fontId="10" type="noConversion"/>
  </si>
  <si>
    <t>금속류</t>
    <phoneticPr fontId="10" type="noConversion"/>
  </si>
  <si>
    <t>폐지</t>
    <phoneticPr fontId="10" type="noConversion"/>
  </si>
  <si>
    <t>폐목재</t>
    <phoneticPr fontId="10" type="noConversion"/>
  </si>
  <si>
    <t>음식물쓰레기</t>
    <phoneticPr fontId="10" type="noConversion"/>
  </si>
  <si>
    <t xml:space="preserve">        I</t>
    <phoneticPr fontId="13" type="noConversion"/>
  </si>
  <si>
    <t>1</t>
    <phoneticPr fontId="13" type="noConversion"/>
  </si>
  <si>
    <t>. 자료의 이해</t>
    <phoneticPr fontId="13" type="noConversion"/>
  </si>
  <si>
    <t>. 폐기물 재활용실적</t>
    <phoneticPr fontId="13" type="noConversion"/>
  </si>
  <si>
    <t>(1)</t>
    <phoneticPr fontId="13" type="noConversion"/>
  </si>
  <si>
    <t>(2)</t>
    <phoneticPr fontId="13" type="noConversion"/>
  </si>
  <si>
    <t>(3)</t>
    <phoneticPr fontId="13" type="noConversion"/>
  </si>
  <si>
    <t>(4)</t>
    <phoneticPr fontId="13" type="noConversion"/>
  </si>
  <si>
    <t>. 부록</t>
    <phoneticPr fontId="13" type="noConversion"/>
  </si>
  <si>
    <t>2</t>
    <phoneticPr fontId="13" type="noConversion"/>
  </si>
  <si>
    <t>1</t>
    <phoneticPr fontId="13" type="noConversion"/>
  </si>
  <si>
    <t>. 업체현황</t>
    <phoneticPr fontId="13" type="noConversion"/>
  </si>
  <si>
    <t>. 폐기물 종류별 분류표</t>
    <phoneticPr fontId="13" type="noConversion"/>
  </si>
  <si>
    <t>3</t>
    <phoneticPr fontId="13" type="noConversion"/>
  </si>
  <si>
    <t>종업원 수</t>
    <phoneticPr fontId="13" type="noConversion"/>
  </si>
  <si>
    <t>재활용제품 판매추이</t>
    <phoneticPr fontId="13" type="noConversion"/>
  </si>
  <si>
    <t>1)</t>
    <phoneticPr fontId="13" type="noConversion"/>
  </si>
  <si>
    <t>2)</t>
    <phoneticPr fontId="13" type="noConversion"/>
  </si>
  <si>
    <t>3)</t>
    <phoneticPr fontId="13" type="noConversion"/>
  </si>
  <si>
    <t>(2)</t>
    <phoneticPr fontId="13" type="noConversion"/>
  </si>
  <si>
    <t>폐기물 종류별</t>
    <phoneticPr fontId="13" type="noConversion"/>
  </si>
  <si>
    <t>(3)</t>
    <phoneticPr fontId="13" type="noConversion"/>
  </si>
  <si>
    <t xml:space="preserve">지역별 </t>
    <phoneticPr fontId="13" type="noConversion"/>
  </si>
  <si>
    <t xml:space="preserve">        Ⅱ</t>
    <phoneticPr fontId="13" type="noConversion"/>
  </si>
  <si>
    <t xml:space="preserve">        Ⅲ</t>
    <phoneticPr fontId="13" type="noConversion"/>
  </si>
  <si>
    <t xml:space="preserve">총괄현황 </t>
    <phoneticPr fontId="13" type="noConversion"/>
  </si>
  <si>
    <t xml:space="preserve">     45개 업체가 증가(1.2%)</t>
    <phoneticPr fontId="10" type="noConversion"/>
  </si>
  <si>
    <t>○ '14년도 신고업체(가동업체기준)는 1,519개 업체로 전년대비</t>
    <phoneticPr fontId="10" type="noConversion"/>
  </si>
  <si>
    <t xml:space="preserve">    147개 업체가 증가(10.7%)</t>
    <phoneticPr fontId="10" type="noConversion"/>
  </si>
  <si>
    <t>○ '14년도 허가업체(가동업체기준)는 3,853개 업체로 전년대비</t>
    <phoneticPr fontId="10" type="noConversion"/>
  </si>
  <si>
    <t xml:space="preserve">     O 일반 및 지정폐기물 재활용 현황</t>
    <phoneticPr fontId="10" type="noConversion"/>
  </si>
  <si>
    <t xml:space="preserve">     O 허가 및 신고업체 재활용 현황</t>
    <phoneticPr fontId="10" type="noConversion"/>
  </si>
  <si>
    <t>. 별지 제52호서식(폐기물 재활용 실적보고)</t>
    <phoneticPr fontId="13" type="noConversion"/>
  </si>
  <si>
    <t xml:space="preserve">등록형태별 업체 현황(허가 및 신고) </t>
    <phoneticPr fontId="13" type="noConversion"/>
  </si>
  <si>
    <t>폐기물분류별 업체 현황(일반 및 지정)</t>
    <phoneticPr fontId="13" type="noConversion"/>
  </si>
  <si>
    <t>일반폐기물 재활용 현황</t>
    <phoneticPr fontId="13" type="noConversion"/>
  </si>
  <si>
    <t>지정폐기물 재활용 현황</t>
    <phoneticPr fontId="13" type="noConversion"/>
  </si>
  <si>
    <t>주요폐기물 재활용 현황</t>
    <phoneticPr fontId="13" type="noConversion"/>
  </si>
  <si>
    <t>전국</t>
    <phoneticPr fontId="13" type="noConversion"/>
  </si>
  <si>
    <t>시/도별</t>
    <phoneticPr fontId="13" type="noConversion"/>
  </si>
  <si>
    <t xml:space="preserve">목    차  </t>
    <phoneticPr fontId="13" type="noConversion"/>
  </si>
  <si>
    <t xml:space="preserve">          o 분석결과는 매년 12월 중 공단 홈페이지(환경통계정보 http://stat.recycling-info.or.kr)를 통해 게재</t>
    <phoneticPr fontId="10" type="noConversion"/>
  </si>
  <si>
    <t xml:space="preserve">     O 허가 및 신고업체 현황</t>
    <phoneticPr fontId="10" type="noConversion"/>
  </si>
  <si>
    <t xml:space="preserve">     O 허가업체 세부현황</t>
    <phoneticPr fontId="10" type="noConversion"/>
  </si>
  <si>
    <t>주10) ‘건설폐기물재활용촉진에관한법률’ 시행으로 인하여 건설폐기물 처리업체가 재활용실적</t>
    <phoneticPr fontId="9" type="noConversion"/>
  </si>
  <si>
    <t xml:space="preserve">        보고 대상에서 제외됨에 따라 건설폐재류(대분류코드 25)는 '05년 통계부터 제외</t>
    <phoneticPr fontId="9" type="noConversion"/>
  </si>
  <si>
    <t>주14) 가동업체수는 폐기물별 중복 허용, 한 업체가 2개 이상의 폐기물을 취급할 경우 '기타'로 구분</t>
    <phoneticPr fontId="10" type="noConversion"/>
  </si>
  <si>
    <t>2014년</t>
    <phoneticPr fontId="10" type="noConversion"/>
  </si>
  <si>
    <t>……………………………………………………………………………………………………………</t>
    <phoneticPr fontId="13" type="noConversion"/>
  </si>
  <si>
    <t>…………………………………………………………………………………………………………</t>
    <phoneticPr fontId="13" type="noConversion"/>
  </si>
  <si>
    <t>. 재활용업체 규모</t>
    <phoneticPr fontId="13" type="noConversion"/>
  </si>
  <si>
    <t>…………………………………………………………………………………………………</t>
    <phoneticPr fontId="13" type="noConversion"/>
  </si>
  <si>
    <t>……………………………………………………………………………………………………………………</t>
    <phoneticPr fontId="13" type="noConversion"/>
  </si>
  <si>
    <t>…………………………………………………………………………………………………………………</t>
    <phoneticPr fontId="13" type="noConversion"/>
  </si>
  <si>
    <t>………………………………………………………………………………………………………………</t>
    <phoneticPr fontId="13" type="noConversion"/>
  </si>
  <si>
    <t>………………………………………………………………………………………</t>
    <phoneticPr fontId="13" type="noConversion"/>
  </si>
  <si>
    <t>……………………………………………………………………………………………</t>
    <phoneticPr fontId="13" type="noConversion"/>
  </si>
  <si>
    <t>………………………………………………………………………………………………………………………</t>
    <phoneticPr fontId="13" type="noConversion"/>
  </si>
  <si>
    <t>……………………………………………………………………………………………………………</t>
    <phoneticPr fontId="13" type="noConversion"/>
  </si>
  <si>
    <t>……………………………………………………………………………………………………</t>
    <phoneticPr fontId="13" type="noConversion"/>
  </si>
  <si>
    <t>……………………………………………………………………………………</t>
    <phoneticPr fontId="13" type="noConversion"/>
  </si>
  <si>
    <t>. 2014년 재활용실적</t>
    <phoneticPr fontId="13" type="noConversion"/>
  </si>
  <si>
    <t>1)</t>
    <phoneticPr fontId="13" type="noConversion"/>
  </si>
  <si>
    <t>등록형태 및 폐기물별 업체현황</t>
    <phoneticPr fontId="13" type="noConversion"/>
  </si>
  <si>
    <t>지역별 업체현황</t>
    <phoneticPr fontId="13" type="noConversion"/>
  </si>
  <si>
    <t>2. 2014년 재활용실적</t>
    <phoneticPr fontId="10" type="noConversion"/>
  </si>
  <si>
    <t xml:space="preserve">   O 주요폐기물 재활용 현황</t>
    <phoneticPr fontId="9" type="noConversion"/>
  </si>
  <si>
    <t xml:space="preserve">   O 일반폐기물 재활용 현황</t>
    <phoneticPr fontId="9" type="noConversion"/>
  </si>
  <si>
    <t xml:space="preserve">   O 코드별 세부현황</t>
    <phoneticPr fontId="9" type="noConversion"/>
  </si>
  <si>
    <t xml:space="preserve">   O 지정폐기물 재활용 현황</t>
    <phoneticPr fontId="9" type="noConversion"/>
  </si>
  <si>
    <t>………………………………………………………………………………………………</t>
    <phoneticPr fontId="13" type="noConversion"/>
  </si>
  <si>
    <t xml:space="preserve">                   건설폐재류(대분류코드 25)관련 현황은 '05년 통계부터 제외됨</t>
    <phoneticPr fontId="10" type="noConversion"/>
  </si>
  <si>
    <t xml:space="preserve"> O 주요 분석내용</t>
    <phoneticPr fontId="10" type="noConversion"/>
  </si>
  <si>
    <t xml:space="preserve"> (1) 총괄현황</t>
    <phoneticPr fontId="8" type="noConversion"/>
  </si>
  <si>
    <t xml:space="preserve">   O 전국</t>
    <phoneticPr fontId="10" type="noConversion"/>
  </si>
  <si>
    <t xml:space="preserve">  (1) 등록형태별 업체 현황</t>
    <phoneticPr fontId="10" type="noConversion"/>
  </si>
  <si>
    <t xml:space="preserve">  (2) 폐기물분류별 업체 현황</t>
    <phoneticPr fontId="10" type="noConversion"/>
  </si>
  <si>
    <t xml:space="preserve">  (3) 종업원 수</t>
    <phoneticPr fontId="10" type="noConversion"/>
  </si>
  <si>
    <t xml:space="preserve">  (4) 재활용제품 판매추이</t>
    <phoneticPr fontId="6" type="noConversion"/>
  </si>
  <si>
    <t xml:space="preserve">      O 연도별 재활용량·판매액 추이</t>
    <phoneticPr fontId="9" type="noConversion"/>
  </si>
  <si>
    <t xml:space="preserve"> (2) 폐기물종류별</t>
    <phoneticPr fontId="10" type="noConversion"/>
  </si>
  <si>
    <t xml:space="preserve">   O 대분류 코드별 세부현황</t>
    <phoneticPr fontId="9" type="noConversion"/>
  </si>
  <si>
    <t>(3) 지역별</t>
    <phoneticPr fontId="10" type="noConversion"/>
  </si>
  <si>
    <t xml:space="preserve">   O 시 · 도별</t>
    <phoneticPr fontId="10" type="noConversion"/>
  </si>
  <si>
    <r>
      <t>폐기물 재활용실적 및 업체현황</t>
    </r>
    <r>
      <rPr>
        <b/>
        <sz val="22"/>
        <rFont val="맑은 고딕"/>
        <family val="3"/>
        <charset val="129"/>
      </rPr>
      <t>(2014년도)</t>
    </r>
    <phoneticPr fontId="8" type="noConversion"/>
  </si>
  <si>
    <t>음식물쓰레기</t>
    <phoneticPr fontId="10" type="noConversion"/>
  </si>
  <si>
    <t>(단위 : 만톤/조원)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</si>
</sst>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1" formatCode="_-* #,##0_-;\-* #,##0_-;_-* &quot;-&quot;_-;_-@_-"/>
    <numFmt numFmtId="43" formatCode="_-* #,##0.00_-;\-* #,##0.00_-;_-* &quot;-&quot;??_-;_-@_-"/>
    <numFmt numFmtId="176" formatCode="0.00_ "/>
    <numFmt numFmtId="177" formatCode="_-* #,##0.00_-;\-* #,##0.00_-;_-* &quot;-&quot;_-;_-@_-"/>
    <numFmt numFmtId="178" formatCode="_-* #,##0.0_-;\-* #,##0.0_-;_-* &quot;-&quot;_-;_-@_-"/>
    <numFmt numFmtId="179" formatCode="_-* #,##0_-;\-* #,##0_-;_-* &quot;-&quot;??_-;_-@_-"/>
    <numFmt numFmtId="180" formatCode="_ * #,##0_ ;_ * \-#,##0_ ;_ * &quot;-&quot;_ ;_ @_ "/>
    <numFmt numFmtId="181" formatCode="_ * #,##0.00_ ;_ * \-#,##0.00_ ;_ * &quot;-&quot;??_ ;_ @_ "/>
    <numFmt numFmtId="182" formatCode="&quot;₩&quot;#,##0;[Red]&quot;₩&quot;&quot;₩&quot;\-#,##0"/>
    <numFmt numFmtId="183" formatCode="&quot;₩&quot;#,##0;&quot;₩&quot;&quot;₩&quot;&quot;₩&quot;&quot;₩&quot;&quot;₩&quot;&quot;₩&quot;&quot;₩&quot;&quot;₩&quot;\-#,##0"/>
    <numFmt numFmtId="184" formatCode="&quot;₩&quot;#,##0.00;&quot;₩&quot;&quot;₩&quot;&quot;₩&quot;&quot;₩&quot;&quot;₩&quot;&quot;₩&quot;&quot;₩&quot;&quot;₩&quot;\-#,##0.00"/>
    <numFmt numFmtId="185" formatCode="#,##0_ "/>
    <numFmt numFmtId="186" formatCode="#,###,"/>
    <numFmt numFmtId="187" formatCode="#,##0_);[Red]\(#,##0\)"/>
    <numFmt numFmtId="188" formatCode="#,##0.0_ "/>
    <numFmt numFmtId="189" formatCode="0.0_ "/>
    <numFmt numFmtId="190" formatCode="_-* #,##0.000_-;\-* #,##0.000_-;_-* &quot;-&quot;_-;_-@_-"/>
    <numFmt numFmtId="191" formatCode="0.0"/>
    <numFmt numFmtId="192" formatCode="#,##0.0_);[Red]\(#,##0.0\)"/>
    <numFmt numFmtId="193" formatCode="#.##"/>
    <numFmt numFmtId="194" formatCode="#,##0.000;[Red]&quot;-&quot;#,##0.000"/>
    <numFmt numFmtId="195" formatCode="&quot;₩&quot;#,##0.00;&quot;₩&quot;&quot;₩&quot;&quot;₩&quot;&quot;₩&quot;&quot;₩&quot;&quot;₩&quot;\-#,##0.00"/>
    <numFmt numFmtId="196" formatCode="0_ "/>
    <numFmt numFmtId="197" formatCode="#,##0.00_ "/>
    <numFmt numFmtId="198" formatCode="0.00;[Red]0.00"/>
    <numFmt numFmtId="199" formatCode="#,##0,"/>
  </numFmts>
  <fonts count="139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2"/>
      <name val="뼻뮝"/>
      <family val="1"/>
      <charset val="129"/>
    </font>
    <font>
      <u/>
      <sz val="10"/>
      <color indexed="14"/>
      <name val="돋움체"/>
      <family val="3"/>
      <charset val="129"/>
    </font>
    <font>
      <sz val="10"/>
      <name val="Arial"/>
      <family val="2"/>
    </font>
    <font>
      <sz val="10"/>
      <name val="돋움체"/>
      <family val="3"/>
      <charset val="129"/>
    </font>
    <font>
      <b/>
      <sz val="22"/>
      <name val="굴림"/>
      <family val="3"/>
      <charset val="129"/>
    </font>
    <font>
      <sz val="8"/>
      <name val="돋움"/>
      <family val="3"/>
      <charset val="129"/>
    </font>
    <font>
      <sz val="11"/>
      <name val="굴림"/>
      <family val="3"/>
      <charset val="129"/>
    </font>
    <font>
      <b/>
      <sz val="20"/>
      <name val="굴림"/>
      <family val="3"/>
      <charset val="129"/>
    </font>
    <font>
      <sz val="13"/>
      <name val="돋움체"/>
      <family val="3"/>
      <charset val="129"/>
    </font>
    <font>
      <b/>
      <sz val="14"/>
      <name val="굴림"/>
      <family val="3"/>
      <charset val="129"/>
    </font>
    <font>
      <b/>
      <sz val="11"/>
      <name val="굴림"/>
      <family val="3"/>
      <charset val="129"/>
    </font>
    <font>
      <sz val="12"/>
      <name val="굴림"/>
      <family val="3"/>
      <charset val="129"/>
    </font>
    <font>
      <sz val="10"/>
      <name val="굴림"/>
      <family val="3"/>
      <charset val="129"/>
    </font>
    <font>
      <sz val="9"/>
      <name val="굴림"/>
      <family val="3"/>
      <charset val="129"/>
    </font>
    <font>
      <b/>
      <sz val="10"/>
      <name val="굴림"/>
      <family val="3"/>
      <charset val="129"/>
    </font>
    <font>
      <sz val="11"/>
      <color indexed="9"/>
      <name val="굴림"/>
      <family val="3"/>
      <charset val="129"/>
    </font>
    <font>
      <sz val="10"/>
      <color indexed="8"/>
      <name val="굴림"/>
      <family val="3"/>
      <charset val="129"/>
    </font>
    <font>
      <b/>
      <sz val="10"/>
      <color indexed="8"/>
      <name val="굴림"/>
      <family val="3"/>
      <charset val="129"/>
    </font>
    <font>
      <b/>
      <sz val="9"/>
      <name val="굴림"/>
      <family val="3"/>
      <charset val="129"/>
    </font>
    <font>
      <sz val="9"/>
      <name val="돋움"/>
      <family val="3"/>
      <charset val="129"/>
    </font>
    <font>
      <sz val="9"/>
      <color indexed="8"/>
      <name val="굴림"/>
      <family val="3"/>
      <charset val="129"/>
    </font>
    <font>
      <sz val="8.5"/>
      <name val="굴림"/>
      <family val="3"/>
      <charset val="129"/>
    </font>
    <font>
      <b/>
      <sz val="8.5"/>
      <name val="굴림"/>
      <family val="3"/>
      <charset val="129"/>
    </font>
    <font>
      <sz val="9"/>
      <name val="굴림체"/>
      <family val="3"/>
      <charset val="129"/>
    </font>
    <font>
      <b/>
      <sz val="9"/>
      <name val="굴림체"/>
      <family val="3"/>
      <charset val="129"/>
    </font>
    <font>
      <sz val="14"/>
      <name val="뼻뮝"/>
      <family val="3"/>
      <charset val="129"/>
    </font>
    <font>
      <sz val="8"/>
      <name val="돋움체"/>
      <family val="3"/>
      <charset val="129"/>
    </font>
    <font>
      <sz val="11"/>
      <color indexed="8"/>
      <name val="맑은 고딕"/>
      <family val="3"/>
      <charset val="129"/>
    </font>
    <font>
      <sz val="10"/>
      <name val="MS Sans Serif"/>
      <family val="2"/>
    </font>
    <font>
      <u/>
      <sz val="11"/>
      <color indexed="12"/>
      <name val="돋움"/>
      <family val="3"/>
      <charset val="129"/>
    </font>
    <font>
      <sz val="8"/>
      <name val="Arial"/>
      <family val="2"/>
    </font>
    <font>
      <b/>
      <sz val="12"/>
      <name val="Arial"/>
      <family val="2"/>
    </font>
    <font>
      <sz val="12"/>
      <name val="바탕체"/>
      <family val="1"/>
      <charset val="129"/>
    </font>
    <font>
      <sz val="11"/>
      <color indexed="8"/>
      <name val="맑은 고딕"/>
      <family val="3"/>
      <charset val="129"/>
    </font>
    <font>
      <sz val="11"/>
      <color indexed="8"/>
      <name val="굴림"/>
      <family val="3"/>
      <charset val="129"/>
    </font>
    <font>
      <sz val="10"/>
      <color indexed="10"/>
      <name val="굴림"/>
      <family val="3"/>
      <charset val="129"/>
    </font>
    <font>
      <sz val="12"/>
      <color indexed="10"/>
      <name val="굴림"/>
      <family val="3"/>
      <charset val="129"/>
    </font>
    <font>
      <sz val="11"/>
      <color indexed="10"/>
      <name val="돋움"/>
      <family val="3"/>
      <charset val="129"/>
    </font>
    <font>
      <sz val="14"/>
      <name val="굴림"/>
      <family val="3"/>
      <charset val="129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sz val="11"/>
      <color rgb="FF595959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1"/>
      <color rgb="FF595959"/>
      <name val="맑은 고딕"/>
      <family val="2"/>
      <charset val="129"/>
      <scheme val="minor"/>
    </font>
    <font>
      <sz val="8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8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indexed="8"/>
      <name val="맑은 고딕"/>
      <family val="3"/>
      <charset val="129"/>
      <scheme val="minor"/>
    </font>
    <font>
      <sz val="9"/>
      <name val="맑은 고딕"/>
      <family val="3"/>
      <charset val="129"/>
    </font>
    <font>
      <sz val="11"/>
      <name val="맑은 고딕"/>
      <family val="3"/>
      <charset val="129"/>
    </font>
    <font>
      <b/>
      <sz val="14"/>
      <name val="맑은 고딕"/>
      <family val="3"/>
      <charset val="129"/>
    </font>
    <font>
      <b/>
      <sz val="12"/>
      <name val="맑은 고딕"/>
      <family val="3"/>
      <charset val="129"/>
    </font>
    <font>
      <b/>
      <sz val="9"/>
      <name val="맑은 고딕"/>
      <family val="3"/>
      <charset val="129"/>
    </font>
    <font>
      <sz val="14"/>
      <name val="굴림체"/>
      <family val="3"/>
      <charset val="129"/>
    </font>
    <font>
      <sz val="8.5"/>
      <name val="맑은 고딕"/>
      <family val="3"/>
      <charset val="129"/>
    </font>
    <font>
      <sz val="10"/>
      <name val="맑은 고딕"/>
      <family val="3"/>
      <charset val="129"/>
    </font>
    <font>
      <sz val="14"/>
      <name val="맑은 고딕"/>
      <family val="3"/>
      <charset val="129"/>
    </font>
    <font>
      <sz val="12"/>
      <name val="맑은 고딕"/>
      <family val="3"/>
      <charset val="129"/>
    </font>
    <font>
      <b/>
      <sz val="11"/>
      <name val="맑은 고딕"/>
      <family val="3"/>
      <charset val="129"/>
    </font>
    <font>
      <sz val="9"/>
      <color indexed="9"/>
      <name val="맑은 고딕"/>
      <family val="3"/>
      <charset val="129"/>
    </font>
    <font>
      <sz val="8.5"/>
      <color indexed="9"/>
      <name val="맑은 고딕"/>
      <family val="3"/>
      <charset val="129"/>
    </font>
    <font>
      <b/>
      <sz val="24"/>
      <name val="맑은 고딕"/>
      <family val="3"/>
      <charset val="129"/>
    </font>
    <font>
      <sz val="10"/>
      <color indexed="10"/>
      <name val="맑은 고딕"/>
      <family val="3"/>
      <charset val="129"/>
    </font>
    <font>
      <b/>
      <sz val="18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12"/>
      <color indexed="10"/>
      <name val="맑은 고딕"/>
      <family val="3"/>
      <charset val="129"/>
    </font>
    <font>
      <b/>
      <sz val="14"/>
      <color indexed="9"/>
      <name val="맑은 고딕"/>
      <family val="3"/>
      <charset val="129"/>
    </font>
    <font>
      <b/>
      <sz val="16"/>
      <name val="맑은 고딕"/>
      <family val="3"/>
      <charset val="129"/>
    </font>
    <font>
      <sz val="11"/>
      <color theme="1"/>
      <name val="맑은 고딕"/>
      <family val="3"/>
      <charset val="129"/>
    </font>
    <font>
      <b/>
      <sz val="10"/>
      <name val="맑은 고딕"/>
      <family val="3"/>
      <charset val="129"/>
    </font>
    <font>
      <b/>
      <sz val="10"/>
      <color indexed="8"/>
      <name val="맑은 고딕"/>
      <family val="3"/>
      <charset val="129"/>
    </font>
    <font>
      <sz val="10"/>
      <color indexed="8"/>
      <name val="맑은 고딕"/>
      <family val="3"/>
      <charset val="129"/>
    </font>
    <font>
      <sz val="12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b/>
      <sz val="11"/>
      <color indexed="10"/>
      <name val="맑은 고딕"/>
      <family val="3"/>
      <charset val="129"/>
    </font>
    <font>
      <sz val="18"/>
      <name val="맑은 고딕"/>
      <family val="3"/>
      <charset val="129"/>
    </font>
    <font>
      <sz val="20"/>
      <name val="맑은 고딕"/>
      <family val="3"/>
      <charset val="129"/>
    </font>
    <font>
      <sz val="16"/>
      <name val="맑은 고딕"/>
      <family val="3"/>
      <charset val="129"/>
    </font>
    <font>
      <b/>
      <sz val="22"/>
      <name val="맑은 고딕"/>
      <family val="3"/>
      <charset val="129"/>
    </font>
    <font>
      <sz val="22"/>
      <name val="맑은 고딕"/>
      <family val="3"/>
      <charset val="129"/>
    </font>
    <font>
      <b/>
      <sz val="20"/>
      <name val="맑은 고딕"/>
      <family val="3"/>
      <charset val="129"/>
    </font>
    <font>
      <b/>
      <sz val="28"/>
      <name val="맑은 고딕"/>
      <family val="3"/>
      <charset val="129"/>
    </font>
    <font>
      <sz val="15"/>
      <name val="맑은 고딕"/>
      <family val="3"/>
      <charset val="129"/>
    </font>
    <font>
      <b/>
      <sz val="12"/>
      <color theme="1"/>
      <name val="맑은 고딕"/>
      <family val="3"/>
      <charset val="129"/>
    </font>
    <font>
      <sz val="12"/>
      <color theme="1"/>
      <name val="맑은 고딕"/>
      <family val="3"/>
      <charset val="129"/>
    </font>
    <font>
      <b/>
      <sz val="12"/>
      <color indexed="8"/>
      <name val="맑은 고딕"/>
      <family val="3"/>
      <charset val="129"/>
    </font>
    <font>
      <sz val="18"/>
      <name val="굴림"/>
      <family val="3"/>
      <charset val="129"/>
    </font>
    <font>
      <sz val="18"/>
      <name val="돋움"/>
      <family val="3"/>
      <charset val="129"/>
    </font>
    <font>
      <sz val="20"/>
      <name val="굴림"/>
      <family val="3"/>
      <charset val="129"/>
    </font>
    <font>
      <sz val="20"/>
      <name val="견고딕"/>
      <family val="1"/>
      <charset val="129"/>
    </font>
    <font>
      <b/>
      <sz val="18"/>
      <name val="굴림"/>
      <family val="3"/>
      <charset val="129"/>
    </font>
    <font>
      <b/>
      <sz val="9.5"/>
      <name val="맑은 고딕"/>
      <family val="3"/>
      <charset val="129"/>
    </font>
    <font>
      <sz val="9.5"/>
      <name val="맑은 고딕"/>
      <family val="3"/>
      <charset val="129"/>
    </font>
    <font>
      <sz val="10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sz val="16"/>
      <name val="굴림"/>
      <family val="3"/>
      <charset val="129"/>
    </font>
    <font>
      <b/>
      <sz val="28"/>
      <name val="굴림"/>
      <family val="3"/>
      <charset val="129"/>
    </font>
    <font>
      <b/>
      <sz val="11"/>
      <name val="맑은 고딕"/>
      <family val="3"/>
      <charset val="129"/>
      <scheme val="major"/>
    </font>
    <font>
      <sz val="12"/>
      <color indexed="8"/>
      <name val="굴림"/>
      <family val="3"/>
      <charset val="129"/>
    </font>
    <font>
      <sz val="12"/>
      <name val="맑은 고딕"/>
      <family val="3"/>
      <charset val="129"/>
      <scheme val="minor"/>
    </font>
    <font>
      <b/>
      <sz val="12"/>
      <name val="굴림"/>
      <family val="3"/>
      <charset val="129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FFFF"/>
        <bgColor indexed="64"/>
      </patternFill>
    </fill>
  </fills>
  <borders count="9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864">
    <xf numFmtId="0" fontId="0" fillId="0" borderId="0"/>
    <xf numFmtId="0" fontId="45" fillId="4" borderId="0" applyNumberFormat="0" applyBorder="0" applyAlignment="0" applyProtection="0">
      <alignment vertical="center"/>
    </xf>
    <xf numFmtId="0" fontId="45" fillId="4" borderId="0" applyNumberFormat="0" applyBorder="0" applyAlignment="0" applyProtection="0">
      <alignment vertical="center"/>
    </xf>
    <xf numFmtId="0" fontId="45" fillId="4" borderId="0" applyNumberFormat="0" applyBorder="0" applyAlignment="0" applyProtection="0">
      <alignment vertical="center"/>
    </xf>
    <xf numFmtId="0" fontId="45" fillId="4" borderId="0" applyNumberFormat="0" applyBorder="0" applyAlignment="0" applyProtection="0">
      <alignment vertical="center"/>
    </xf>
    <xf numFmtId="0" fontId="45" fillId="4" borderId="0" applyNumberFormat="0" applyBorder="0" applyAlignment="0" applyProtection="0">
      <alignment vertical="center"/>
    </xf>
    <xf numFmtId="0" fontId="45" fillId="4" borderId="0" applyNumberFormat="0" applyBorder="0" applyAlignment="0" applyProtection="0">
      <alignment vertical="center"/>
    </xf>
    <xf numFmtId="0" fontId="45" fillId="4" borderId="0" applyNumberFormat="0" applyBorder="0" applyAlignment="0" applyProtection="0">
      <alignment vertical="center"/>
    </xf>
    <xf numFmtId="0" fontId="45" fillId="4" borderId="0" applyNumberFormat="0" applyBorder="0" applyAlignment="0" applyProtection="0">
      <alignment vertical="center"/>
    </xf>
    <xf numFmtId="0" fontId="45" fillId="4" borderId="0" applyNumberFormat="0" applyBorder="0" applyAlignment="0" applyProtection="0">
      <alignment vertical="center"/>
    </xf>
    <xf numFmtId="0" fontId="45" fillId="4" borderId="0" applyNumberFormat="0" applyBorder="0" applyAlignment="0" applyProtection="0">
      <alignment vertical="center"/>
    </xf>
    <xf numFmtId="0" fontId="45" fillId="4" borderId="0" applyNumberFormat="0" applyBorder="0" applyAlignment="0" applyProtection="0">
      <alignment vertical="center"/>
    </xf>
    <xf numFmtId="0" fontId="45" fillId="4" borderId="0" applyNumberFormat="0" applyBorder="0" applyAlignment="0" applyProtection="0">
      <alignment vertical="center"/>
    </xf>
    <xf numFmtId="0" fontId="45" fillId="4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5" fillId="6" borderId="0" applyNumberFormat="0" applyBorder="0" applyAlignment="0" applyProtection="0">
      <alignment vertical="center"/>
    </xf>
    <xf numFmtId="0" fontId="45" fillId="6" borderId="0" applyNumberFormat="0" applyBorder="0" applyAlignment="0" applyProtection="0">
      <alignment vertical="center"/>
    </xf>
    <xf numFmtId="0" fontId="45" fillId="6" borderId="0" applyNumberFormat="0" applyBorder="0" applyAlignment="0" applyProtection="0">
      <alignment vertical="center"/>
    </xf>
    <xf numFmtId="0" fontId="45" fillId="6" borderId="0" applyNumberFormat="0" applyBorder="0" applyAlignment="0" applyProtection="0">
      <alignment vertical="center"/>
    </xf>
    <xf numFmtId="0" fontId="45" fillId="6" borderId="0" applyNumberFormat="0" applyBorder="0" applyAlignment="0" applyProtection="0">
      <alignment vertical="center"/>
    </xf>
    <xf numFmtId="0" fontId="45" fillId="6" borderId="0" applyNumberFormat="0" applyBorder="0" applyAlignment="0" applyProtection="0">
      <alignment vertical="center"/>
    </xf>
    <xf numFmtId="0" fontId="45" fillId="6" borderId="0" applyNumberFormat="0" applyBorder="0" applyAlignment="0" applyProtection="0">
      <alignment vertical="center"/>
    </xf>
    <xf numFmtId="0" fontId="45" fillId="6" borderId="0" applyNumberFormat="0" applyBorder="0" applyAlignment="0" applyProtection="0">
      <alignment vertical="center"/>
    </xf>
    <xf numFmtId="0" fontId="45" fillId="6" borderId="0" applyNumberFormat="0" applyBorder="0" applyAlignment="0" applyProtection="0">
      <alignment vertical="center"/>
    </xf>
    <xf numFmtId="0" fontId="45" fillId="6" borderId="0" applyNumberFormat="0" applyBorder="0" applyAlignment="0" applyProtection="0">
      <alignment vertical="center"/>
    </xf>
    <xf numFmtId="0" fontId="45" fillId="6" borderId="0" applyNumberFormat="0" applyBorder="0" applyAlignment="0" applyProtection="0">
      <alignment vertical="center"/>
    </xf>
    <xf numFmtId="0" fontId="45" fillId="6" borderId="0" applyNumberFormat="0" applyBorder="0" applyAlignment="0" applyProtection="0">
      <alignment vertical="center"/>
    </xf>
    <xf numFmtId="0" fontId="45" fillId="6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45" fillId="12" borderId="0" applyNumberFormat="0" applyBorder="0" applyAlignment="0" applyProtection="0">
      <alignment vertical="center"/>
    </xf>
    <xf numFmtId="0" fontId="45" fillId="12" borderId="0" applyNumberFormat="0" applyBorder="0" applyAlignment="0" applyProtection="0">
      <alignment vertical="center"/>
    </xf>
    <xf numFmtId="0" fontId="45" fillId="12" borderId="0" applyNumberFormat="0" applyBorder="0" applyAlignment="0" applyProtection="0">
      <alignment vertical="center"/>
    </xf>
    <xf numFmtId="0" fontId="45" fillId="12" borderId="0" applyNumberFormat="0" applyBorder="0" applyAlignment="0" applyProtection="0">
      <alignment vertical="center"/>
    </xf>
    <xf numFmtId="0" fontId="45" fillId="12" borderId="0" applyNumberFormat="0" applyBorder="0" applyAlignment="0" applyProtection="0">
      <alignment vertical="center"/>
    </xf>
    <xf numFmtId="0" fontId="45" fillId="12" borderId="0" applyNumberFormat="0" applyBorder="0" applyAlignment="0" applyProtection="0">
      <alignment vertical="center"/>
    </xf>
    <xf numFmtId="0" fontId="45" fillId="12" borderId="0" applyNumberFormat="0" applyBorder="0" applyAlignment="0" applyProtection="0">
      <alignment vertical="center"/>
    </xf>
    <xf numFmtId="0" fontId="45" fillId="12" borderId="0" applyNumberFormat="0" applyBorder="0" applyAlignment="0" applyProtection="0">
      <alignment vertical="center"/>
    </xf>
    <xf numFmtId="0" fontId="45" fillId="12" borderId="0" applyNumberFormat="0" applyBorder="0" applyAlignment="0" applyProtection="0">
      <alignment vertical="center"/>
    </xf>
    <xf numFmtId="0" fontId="45" fillId="12" borderId="0" applyNumberFormat="0" applyBorder="0" applyAlignment="0" applyProtection="0">
      <alignment vertical="center"/>
    </xf>
    <xf numFmtId="0" fontId="45" fillId="12" borderId="0" applyNumberFormat="0" applyBorder="0" applyAlignment="0" applyProtection="0">
      <alignment vertical="center"/>
    </xf>
    <xf numFmtId="0" fontId="45" fillId="12" borderId="0" applyNumberFormat="0" applyBorder="0" applyAlignment="0" applyProtection="0">
      <alignment vertical="center"/>
    </xf>
    <xf numFmtId="0" fontId="45" fillId="12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5" borderId="0" applyNumberFormat="0" applyBorder="0" applyAlignment="0" applyProtection="0">
      <alignment vertical="center"/>
    </xf>
    <xf numFmtId="0" fontId="45" fillId="15" borderId="0" applyNumberFormat="0" applyBorder="0" applyAlignment="0" applyProtection="0">
      <alignment vertical="center"/>
    </xf>
    <xf numFmtId="0" fontId="45" fillId="15" borderId="0" applyNumberFormat="0" applyBorder="0" applyAlignment="0" applyProtection="0">
      <alignment vertical="center"/>
    </xf>
    <xf numFmtId="0" fontId="45" fillId="15" borderId="0" applyNumberFormat="0" applyBorder="0" applyAlignment="0" applyProtection="0">
      <alignment vertical="center"/>
    </xf>
    <xf numFmtId="0" fontId="45" fillId="15" borderId="0" applyNumberFormat="0" applyBorder="0" applyAlignment="0" applyProtection="0">
      <alignment vertical="center"/>
    </xf>
    <xf numFmtId="0" fontId="45" fillId="15" borderId="0" applyNumberFormat="0" applyBorder="0" applyAlignment="0" applyProtection="0">
      <alignment vertical="center"/>
    </xf>
    <xf numFmtId="0" fontId="45" fillId="15" borderId="0" applyNumberFormat="0" applyBorder="0" applyAlignment="0" applyProtection="0">
      <alignment vertical="center"/>
    </xf>
    <xf numFmtId="0" fontId="45" fillId="15" borderId="0" applyNumberFormat="0" applyBorder="0" applyAlignment="0" applyProtection="0">
      <alignment vertical="center"/>
    </xf>
    <xf numFmtId="0" fontId="45" fillId="15" borderId="0" applyNumberFormat="0" applyBorder="0" applyAlignment="0" applyProtection="0">
      <alignment vertical="center"/>
    </xf>
    <xf numFmtId="0" fontId="45" fillId="15" borderId="0" applyNumberFormat="0" applyBorder="0" applyAlignment="0" applyProtection="0">
      <alignment vertical="center"/>
    </xf>
    <xf numFmtId="0" fontId="45" fillId="15" borderId="0" applyNumberFormat="0" applyBorder="0" applyAlignment="0" applyProtection="0">
      <alignment vertical="center"/>
    </xf>
    <xf numFmtId="0" fontId="45" fillId="15" borderId="0" applyNumberFormat="0" applyBorder="0" applyAlignment="0" applyProtection="0">
      <alignment vertical="center"/>
    </xf>
    <xf numFmtId="0" fontId="45" fillId="15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6" fillId="19" borderId="0" applyNumberFormat="0" applyBorder="0" applyAlignment="0" applyProtection="0">
      <alignment vertical="center"/>
    </xf>
    <xf numFmtId="0" fontId="46" fillId="19" borderId="0" applyNumberFormat="0" applyBorder="0" applyAlignment="0" applyProtection="0">
      <alignment vertical="center"/>
    </xf>
    <xf numFmtId="0" fontId="46" fillId="19" borderId="0" applyNumberFormat="0" applyBorder="0" applyAlignment="0" applyProtection="0">
      <alignment vertical="center"/>
    </xf>
    <xf numFmtId="0" fontId="46" fillId="19" borderId="0" applyNumberFormat="0" applyBorder="0" applyAlignment="0" applyProtection="0">
      <alignment vertical="center"/>
    </xf>
    <xf numFmtId="0" fontId="46" fillId="19" borderId="0" applyNumberFormat="0" applyBorder="0" applyAlignment="0" applyProtection="0">
      <alignment vertical="center"/>
    </xf>
    <xf numFmtId="0" fontId="46" fillId="19" borderId="0" applyNumberFormat="0" applyBorder="0" applyAlignment="0" applyProtection="0">
      <alignment vertical="center"/>
    </xf>
    <xf numFmtId="0" fontId="46" fillId="19" borderId="0" applyNumberFormat="0" applyBorder="0" applyAlignment="0" applyProtection="0">
      <alignment vertical="center"/>
    </xf>
    <xf numFmtId="0" fontId="46" fillId="19" borderId="0" applyNumberFormat="0" applyBorder="0" applyAlignment="0" applyProtection="0">
      <alignment vertical="center"/>
    </xf>
    <xf numFmtId="0" fontId="46" fillId="19" borderId="0" applyNumberFormat="0" applyBorder="0" applyAlignment="0" applyProtection="0">
      <alignment vertical="center"/>
    </xf>
    <xf numFmtId="0" fontId="46" fillId="19" borderId="0" applyNumberFormat="0" applyBorder="0" applyAlignment="0" applyProtection="0">
      <alignment vertical="center"/>
    </xf>
    <xf numFmtId="0" fontId="46" fillId="19" borderId="0" applyNumberFormat="0" applyBorder="0" applyAlignment="0" applyProtection="0">
      <alignment vertical="center"/>
    </xf>
    <xf numFmtId="0" fontId="46" fillId="19" borderId="0" applyNumberFormat="0" applyBorder="0" applyAlignment="0" applyProtection="0">
      <alignment vertical="center"/>
    </xf>
    <xf numFmtId="0" fontId="46" fillId="19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193" fontId="16" fillId="0" borderId="0" applyFont="0" applyFill="0" applyBorder="0" applyAlignment="0" applyProtection="0"/>
    <xf numFmtId="194" fontId="16" fillId="0" borderId="0" applyFont="0" applyFill="0" applyBorder="0" applyAlignment="0" applyProtection="0"/>
    <xf numFmtId="0" fontId="33" fillId="0" borderId="0"/>
    <xf numFmtId="0" fontId="7" fillId="0" borderId="0"/>
    <xf numFmtId="180" fontId="7" fillId="0" borderId="0" applyFont="0" applyFill="0" applyBorder="0" applyAlignment="0" applyProtection="0"/>
    <xf numFmtId="181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4" fontId="7" fillId="0" borderId="0" applyFont="0" applyFill="0" applyBorder="0" applyAlignment="0" applyProtection="0"/>
    <xf numFmtId="38" fontId="35" fillId="2" borderId="0" applyNumberFormat="0" applyBorder="0" applyAlignment="0" applyProtection="0"/>
    <xf numFmtId="0" fontId="36" fillId="0" borderId="1" applyNumberFormat="0" applyAlignment="0" applyProtection="0">
      <alignment horizontal="left" vertical="center"/>
    </xf>
    <xf numFmtId="0" fontId="36" fillId="0" borderId="2">
      <alignment horizontal="left" vertical="center"/>
    </xf>
    <xf numFmtId="10" fontId="35" fillId="3" borderId="3" applyNumberFormat="0" applyBorder="0" applyAlignment="0" applyProtection="0"/>
    <xf numFmtId="195" fontId="37" fillId="0" borderId="0"/>
    <xf numFmtId="0" fontId="7" fillId="0" borderId="0"/>
    <xf numFmtId="10" fontId="7" fillId="0" borderId="0" applyFont="0" applyFill="0" applyBorder="0" applyAlignment="0" applyProtection="0"/>
    <xf numFmtId="0" fontId="46" fillId="22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6" fillId="27" borderId="0" applyNumberFormat="0" applyBorder="0" applyAlignment="0" applyProtection="0">
      <alignment vertical="center"/>
    </xf>
    <xf numFmtId="0" fontId="46" fillId="27" borderId="0" applyNumberFormat="0" applyBorder="0" applyAlignment="0" applyProtection="0">
      <alignment vertical="center"/>
    </xf>
    <xf numFmtId="0" fontId="46" fillId="27" borderId="0" applyNumberFormat="0" applyBorder="0" applyAlignment="0" applyProtection="0">
      <alignment vertical="center"/>
    </xf>
    <xf numFmtId="0" fontId="46" fillId="27" borderId="0" applyNumberFormat="0" applyBorder="0" applyAlignment="0" applyProtection="0">
      <alignment vertical="center"/>
    </xf>
    <xf numFmtId="0" fontId="46" fillId="27" borderId="0" applyNumberFormat="0" applyBorder="0" applyAlignment="0" applyProtection="0">
      <alignment vertical="center"/>
    </xf>
    <xf numFmtId="0" fontId="46" fillId="27" borderId="0" applyNumberFormat="0" applyBorder="0" applyAlignment="0" applyProtection="0">
      <alignment vertical="center"/>
    </xf>
    <xf numFmtId="0" fontId="46" fillId="27" borderId="0" applyNumberFormat="0" applyBorder="0" applyAlignment="0" applyProtection="0">
      <alignment vertical="center"/>
    </xf>
    <xf numFmtId="0" fontId="46" fillId="27" borderId="0" applyNumberFormat="0" applyBorder="0" applyAlignment="0" applyProtection="0">
      <alignment vertical="center"/>
    </xf>
    <xf numFmtId="0" fontId="46" fillId="27" borderId="0" applyNumberFormat="0" applyBorder="0" applyAlignment="0" applyProtection="0">
      <alignment vertical="center"/>
    </xf>
    <xf numFmtId="0" fontId="46" fillId="27" borderId="0" applyNumberFormat="0" applyBorder="0" applyAlignment="0" applyProtection="0">
      <alignment vertical="center"/>
    </xf>
    <xf numFmtId="0" fontId="46" fillId="27" borderId="0" applyNumberFormat="0" applyBorder="0" applyAlignment="0" applyProtection="0">
      <alignment vertical="center"/>
    </xf>
    <xf numFmtId="0" fontId="46" fillId="27" borderId="0" applyNumberFormat="0" applyBorder="0" applyAlignment="0" applyProtection="0">
      <alignment vertical="center"/>
    </xf>
    <xf numFmtId="0" fontId="46" fillId="27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28" borderId="74" applyNumberFormat="0" applyAlignment="0" applyProtection="0">
      <alignment vertical="center"/>
    </xf>
    <xf numFmtId="0" fontId="48" fillId="28" borderId="74" applyNumberFormat="0" applyAlignment="0" applyProtection="0">
      <alignment vertical="center"/>
    </xf>
    <xf numFmtId="0" fontId="48" fillId="28" borderId="74" applyNumberFormat="0" applyAlignment="0" applyProtection="0">
      <alignment vertical="center"/>
    </xf>
    <xf numFmtId="0" fontId="48" fillId="28" borderId="74" applyNumberFormat="0" applyAlignment="0" applyProtection="0">
      <alignment vertical="center"/>
    </xf>
    <xf numFmtId="0" fontId="48" fillId="28" borderId="74" applyNumberFormat="0" applyAlignment="0" applyProtection="0">
      <alignment vertical="center"/>
    </xf>
    <xf numFmtId="0" fontId="48" fillId="28" borderId="74" applyNumberFormat="0" applyAlignment="0" applyProtection="0">
      <alignment vertical="center"/>
    </xf>
    <xf numFmtId="0" fontId="48" fillId="28" borderId="74" applyNumberFormat="0" applyAlignment="0" applyProtection="0">
      <alignment vertical="center"/>
    </xf>
    <xf numFmtId="0" fontId="48" fillId="28" borderId="74" applyNumberFormat="0" applyAlignment="0" applyProtection="0">
      <alignment vertical="center"/>
    </xf>
    <xf numFmtId="0" fontId="48" fillId="28" borderId="74" applyNumberFormat="0" applyAlignment="0" applyProtection="0">
      <alignment vertical="center"/>
    </xf>
    <xf numFmtId="0" fontId="48" fillId="28" borderId="74" applyNumberFormat="0" applyAlignment="0" applyProtection="0">
      <alignment vertical="center"/>
    </xf>
    <xf numFmtId="0" fontId="48" fillId="28" borderId="74" applyNumberFormat="0" applyAlignment="0" applyProtection="0">
      <alignment vertical="center"/>
    </xf>
    <xf numFmtId="0" fontId="48" fillId="28" borderId="74" applyNumberFormat="0" applyAlignment="0" applyProtection="0">
      <alignment vertical="center"/>
    </xf>
    <xf numFmtId="0" fontId="48" fillId="28" borderId="74" applyNumberFormat="0" applyAlignment="0" applyProtection="0">
      <alignment vertical="center"/>
    </xf>
    <xf numFmtId="0" fontId="49" fillId="29" borderId="0" applyNumberFormat="0" applyBorder="0" applyAlignment="0" applyProtection="0">
      <alignment vertical="center"/>
    </xf>
    <xf numFmtId="0" fontId="49" fillId="29" borderId="0" applyNumberFormat="0" applyBorder="0" applyAlignment="0" applyProtection="0">
      <alignment vertical="center"/>
    </xf>
    <xf numFmtId="0" fontId="49" fillId="29" borderId="0" applyNumberFormat="0" applyBorder="0" applyAlignment="0" applyProtection="0">
      <alignment vertical="center"/>
    </xf>
    <xf numFmtId="0" fontId="49" fillId="29" borderId="0" applyNumberFormat="0" applyBorder="0" applyAlignment="0" applyProtection="0">
      <alignment vertical="center"/>
    </xf>
    <xf numFmtId="0" fontId="49" fillId="29" borderId="0" applyNumberFormat="0" applyBorder="0" applyAlignment="0" applyProtection="0">
      <alignment vertical="center"/>
    </xf>
    <xf numFmtId="0" fontId="49" fillId="29" borderId="0" applyNumberFormat="0" applyBorder="0" applyAlignment="0" applyProtection="0">
      <alignment vertical="center"/>
    </xf>
    <xf numFmtId="0" fontId="49" fillId="29" borderId="0" applyNumberFormat="0" applyBorder="0" applyAlignment="0" applyProtection="0">
      <alignment vertical="center"/>
    </xf>
    <xf numFmtId="0" fontId="49" fillId="29" borderId="0" applyNumberFormat="0" applyBorder="0" applyAlignment="0" applyProtection="0">
      <alignment vertical="center"/>
    </xf>
    <xf numFmtId="0" fontId="49" fillId="29" borderId="0" applyNumberFormat="0" applyBorder="0" applyAlignment="0" applyProtection="0">
      <alignment vertical="center"/>
    </xf>
    <xf numFmtId="0" fontId="49" fillId="29" borderId="0" applyNumberFormat="0" applyBorder="0" applyAlignment="0" applyProtection="0">
      <alignment vertical="center"/>
    </xf>
    <xf numFmtId="0" fontId="49" fillId="29" borderId="0" applyNumberFormat="0" applyBorder="0" applyAlignment="0" applyProtection="0">
      <alignment vertical="center"/>
    </xf>
    <xf numFmtId="0" fontId="49" fillId="29" borderId="0" applyNumberFormat="0" applyBorder="0" applyAlignment="0" applyProtection="0">
      <alignment vertical="center"/>
    </xf>
    <xf numFmtId="0" fontId="49" fillId="29" borderId="0" applyNumberFormat="0" applyBorder="0" applyAlignment="0" applyProtection="0">
      <alignment vertical="center"/>
    </xf>
    <xf numFmtId="0" fontId="38" fillId="30" borderId="75" applyNumberFormat="0" applyFont="0" applyAlignment="0" applyProtection="0">
      <alignment vertical="center"/>
    </xf>
    <xf numFmtId="0" fontId="38" fillId="30" borderId="75" applyNumberFormat="0" applyFont="0" applyAlignment="0" applyProtection="0">
      <alignment vertical="center"/>
    </xf>
    <xf numFmtId="0" fontId="32" fillId="30" borderId="75" applyNumberFormat="0" applyFont="0" applyAlignment="0" applyProtection="0">
      <alignment vertical="center"/>
    </xf>
    <xf numFmtId="0" fontId="38" fillId="30" borderId="75" applyNumberFormat="0" applyFont="0" applyAlignment="0" applyProtection="0">
      <alignment vertical="center"/>
    </xf>
    <xf numFmtId="0" fontId="32" fillId="30" borderId="75" applyNumberFormat="0" applyFont="0" applyAlignment="0" applyProtection="0">
      <alignment vertical="center"/>
    </xf>
    <xf numFmtId="0" fontId="45" fillId="30" borderId="75" applyNumberFormat="0" applyFont="0" applyAlignment="0" applyProtection="0">
      <alignment vertical="center"/>
    </xf>
    <xf numFmtId="0" fontId="45" fillId="30" borderId="75" applyNumberFormat="0" applyFont="0" applyAlignment="0" applyProtection="0">
      <alignment vertical="center"/>
    </xf>
    <xf numFmtId="0" fontId="32" fillId="30" borderId="75" applyNumberFormat="0" applyFont="0" applyAlignment="0" applyProtection="0">
      <alignment vertical="center"/>
    </xf>
    <xf numFmtId="0" fontId="38" fillId="30" borderId="75" applyNumberFormat="0" applyFont="0" applyAlignment="0" applyProtection="0">
      <alignment vertical="center"/>
    </xf>
    <xf numFmtId="0" fontId="32" fillId="30" borderId="75" applyNumberFormat="0" applyFont="0" applyAlignment="0" applyProtection="0">
      <alignment vertical="center"/>
    </xf>
    <xf numFmtId="0" fontId="38" fillId="30" borderId="75" applyNumberFormat="0" applyFont="0" applyAlignment="0" applyProtection="0">
      <alignment vertical="center"/>
    </xf>
    <xf numFmtId="0" fontId="32" fillId="30" borderId="75" applyNumberFormat="0" applyFont="0" applyAlignment="0" applyProtection="0">
      <alignment vertical="center"/>
    </xf>
    <xf numFmtId="0" fontId="38" fillId="30" borderId="75" applyNumberFormat="0" applyFont="0" applyAlignment="0" applyProtection="0">
      <alignment vertical="center"/>
    </xf>
    <xf numFmtId="0" fontId="32" fillId="30" borderId="75" applyNumberFormat="0" applyFont="0" applyAlignment="0" applyProtection="0">
      <alignment vertical="center"/>
    </xf>
    <xf numFmtId="0" fontId="45" fillId="30" borderId="75" applyNumberFormat="0" applyFont="0" applyAlignment="0" applyProtection="0">
      <alignment vertical="center"/>
    </xf>
    <xf numFmtId="0" fontId="45" fillId="30" borderId="75" applyNumberFormat="0" applyFont="0" applyAlignment="0" applyProtection="0">
      <alignment vertical="center"/>
    </xf>
    <xf numFmtId="0" fontId="50" fillId="31" borderId="0" applyNumberFormat="0" applyBorder="0" applyAlignment="0" applyProtection="0">
      <alignment vertical="center"/>
    </xf>
    <xf numFmtId="0" fontId="50" fillId="31" borderId="0" applyNumberFormat="0" applyBorder="0" applyAlignment="0" applyProtection="0">
      <alignment vertical="center"/>
    </xf>
    <xf numFmtId="0" fontId="50" fillId="31" borderId="0" applyNumberFormat="0" applyBorder="0" applyAlignment="0" applyProtection="0">
      <alignment vertical="center"/>
    </xf>
    <xf numFmtId="0" fontId="50" fillId="31" borderId="0" applyNumberFormat="0" applyBorder="0" applyAlignment="0" applyProtection="0">
      <alignment vertical="center"/>
    </xf>
    <xf numFmtId="0" fontId="50" fillId="31" borderId="0" applyNumberFormat="0" applyBorder="0" applyAlignment="0" applyProtection="0">
      <alignment vertical="center"/>
    </xf>
    <xf numFmtId="0" fontId="50" fillId="31" borderId="0" applyNumberFormat="0" applyBorder="0" applyAlignment="0" applyProtection="0">
      <alignment vertical="center"/>
    </xf>
    <xf numFmtId="0" fontId="50" fillId="31" borderId="0" applyNumberFormat="0" applyBorder="0" applyAlignment="0" applyProtection="0">
      <alignment vertical="center"/>
    </xf>
    <xf numFmtId="0" fontId="50" fillId="31" borderId="0" applyNumberFormat="0" applyBorder="0" applyAlignment="0" applyProtection="0">
      <alignment vertical="center"/>
    </xf>
    <xf numFmtId="0" fontId="50" fillId="31" borderId="0" applyNumberFormat="0" applyBorder="0" applyAlignment="0" applyProtection="0">
      <alignment vertical="center"/>
    </xf>
    <xf numFmtId="0" fontId="50" fillId="31" borderId="0" applyNumberFormat="0" applyBorder="0" applyAlignment="0" applyProtection="0">
      <alignment vertical="center"/>
    </xf>
    <xf numFmtId="0" fontId="50" fillId="31" borderId="0" applyNumberFormat="0" applyBorder="0" applyAlignment="0" applyProtection="0">
      <alignment vertical="center"/>
    </xf>
    <xf numFmtId="0" fontId="50" fillId="31" borderId="0" applyNumberFormat="0" applyBorder="0" applyAlignment="0" applyProtection="0">
      <alignment vertical="center"/>
    </xf>
    <xf numFmtId="0" fontId="50" fillId="31" borderId="0" applyNumberFormat="0" applyBorder="0" applyAlignment="0" applyProtection="0">
      <alignment vertical="center"/>
    </xf>
    <xf numFmtId="0" fontId="5" fillId="0" borderId="0"/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32" borderId="76" applyNumberFormat="0" applyAlignment="0" applyProtection="0">
      <alignment vertical="center"/>
    </xf>
    <xf numFmtId="0" fontId="52" fillId="32" borderId="76" applyNumberFormat="0" applyAlignment="0" applyProtection="0">
      <alignment vertical="center"/>
    </xf>
    <xf numFmtId="0" fontId="52" fillId="32" borderId="76" applyNumberFormat="0" applyAlignment="0" applyProtection="0">
      <alignment vertical="center"/>
    </xf>
    <xf numFmtId="0" fontId="52" fillId="32" borderId="76" applyNumberFormat="0" applyAlignment="0" applyProtection="0">
      <alignment vertical="center"/>
    </xf>
    <xf numFmtId="0" fontId="52" fillId="32" borderId="76" applyNumberFormat="0" applyAlignment="0" applyProtection="0">
      <alignment vertical="center"/>
    </xf>
    <xf numFmtId="0" fontId="52" fillId="32" borderId="76" applyNumberFormat="0" applyAlignment="0" applyProtection="0">
      <alignment vertical="center"/>
    </xf>
    <xf numFmtId="0" fontId="52" fillId="32" borderId="76" applyNumberFormat="0" applyAlignment="0" applyProtection="0">
      <alignment vertical="center"/>
    </xf>
    <xf numFmtId="0" fontId="52" fillId="32" borderId="76" applyNumberFormat="0" applyAlignment="0" applyProtection="0">
      <alignment vertical="center"/>
    </xf>
    <xf numFmtId="0" fontId="52" fillId="32" borderId="76" applyNumberFormat="0" applyAlignment="0" applyProtection="0">
      <alignment vertical="center"/>
    </xf>
    <xf numFmtId="0" fontId="52" fillId="32" borderId="76" applyNumberFormat="0" applyAlignment="0" applyProtection="0">
      <alignment vertical="center"/>
    </xf>
    <xf numFmtId="0" fontId="52" fillId="32" borderId="76" applyNumberFormat="0" applyAlignment="0" applyProtection="0">
      <alignment vertical="center"/>
    </xf>
    <xf numFmtId="0" fontId="52" fillId="32" borderId="76" applyNumberFormat="0" applyAlignment="0" applyProtection="0">
      <alignment vertical="center"/>
    </xf>
    <xf numFmtId="0" fontId="52" fillId="32" borderId="76" applyNumberFormat="0" applyAlignment="0" applyProtection="0">
      <alignment vertical="center"/>
    </xf>
    <xf numFmtId="41" fontId="4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38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32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2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32" fillId="0" borderId="0" applyFont="0" applyFill="0" applyBorder="0" applyAlignment="0" applyProtection="0">
      <alignment vertical="center"/>
    </xf>
    <xf numFmtId="41" fontId="32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32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2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2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2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2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2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2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0" fontId="7" fillId="0" borderId="0"/>
    <xf numFmtId="0" fontId="53" fillId="0" borderId="77" applyNumberFormat="0" applyFill="0" applyAlignment="0" applyProtection="0">
      <alignment vertical="center"/>
    </xf>
    <xf numFmtId="0" fontId="53" fillId="0" borderId="77" applyNumberFormat="0" applyFill="0" applyAlignment="0" applyProtection="0">
      <alignment vertical="center"/>
    </xf>
    <xf numFmtId="0" fontId="53" fillId="0" borderId="77" applyNumberFormat="0" applyFill="0" applyAlignment="0" applyProtection="0">
      <alignment vertical="center"/>
    </xf>
    <xf numFmtId="0" fontId="53" fillId="0" borderId="77" applyNumberFormat="0" applyFill="0" applyAlignment="0" applyProtection="0">
      <alignment vertical="center"/>
    </xf>
    <xf numFmtId="0" fontId="53" fillId="0" borderId="77" applyNumberFormat="0" applyFill="0" applyAlignment="0" applyProtection="0">
      <alignment vertical="center"/>
    </xf>
    <xf numFmtId="0" fontId="53" fillId="0" borderId="77" applyNumberFormat="0" applyFill="0" applyAlignment="0" applyProtection="0">
      <alignment vertical="center"/>
    </xf>
    <xf numFmtId="0" fontId="53" fillId="0" borderId="77" applyNumberFormat="0" applyFill="0" applyAlignment="0" applyProtection="0">
      <alignment vertical="center"/>
    </xf>
    <xf numFmtId="0" fontId="53" fillId="0" borderId="77" applyNumberFormat="0" applyFill="0" applyAlignment="0" applyProtection="0">
      <alignment vertical="center"/>
    </xf>
    <xf numFmtId="0" fontId="53" fillId="0" borderId="77" applyNumberFormat="0" applyFill="0" applyAlignment="0" applyProtection="0">
      <alignment vertical="center"/>
    </xf>
    <xf numFmtId="0" fontId="53" fillId="0" borderId="77" applyNumberFormat="0" applyFill="0" applyAlignment="0" applyProtection="0">
      <alignment vertical="center"/>
    </xf>
    <xf numFmtId="0" fontId="53" fillId="0" borderId="77" applyNumberFormat="0" applyFill="0" applyAlignment="0" applyProtection="0">
      <alignment vertical="center"/>
    </xf>
    <xf numFmtId="0" fontId="53" fillId="0" borderId="77" applyNumberFormat="0" applyFill="0" applyAlignment="0" applyProtection="0">
      <alignment vertical="center"/>
    </xf>
    <xf numFmtId="0" fontId="53" fillId="0" borderId="77" applyNumberFormat="0" applyFill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5" fillId="0" borderId="78" applyNumberFormat="0" applyFill="0" applyAlignment="0" applyProtection="0">
      <alignment vertical="center"/>
    </xf>
    <xf numFmtId="0" fontId="55" fillId="0" borderId="78" applyNumberFormat="0" applyFill="0" applyAlignment="0" applyProtection="0">
      <alignment vertical="center"/>
    </xf>
    <xf numFmtId="0" fontId="55" fillId="0" borderId="78" applyNumberFormat="0" applyFill="0" applyAlignment="0" applyProtection="0">
      <alignment vertical="center"/>
    </xf>
    <xf numFmtId="0" fontId="55" fillId="0" borderId="78" applyNumberFormat="0" applyFill="0" applyAlignment="0" applyProtection="0">
      <alignment vertical="center"/>
    </xf>
    <xf numFmtId="0" fontId="55" fillId="0" borderId="78" applyNumberFormat="0" applyFill="0" applyAlignment="0" applyProtection="0">
      <alignment vertical="center"/>
    </xf>
    <xf numFmtId="0" fontId="55" fillId="0" borderId="78" applyNumberFormat="0" applyFill="0" applyAlignment="0" applyProtection="0">
      <alignment vertical="center"/>
    </xf>
    <xf numFmtId="0" fontId="55" fillId="0" borderId="78" applyNumberFormat="0" applyFill="0" applyAlignment="0" applyProtection="0">
      <alignment vertical="center"/>
    </xf>
    <xf numFmtId="0" fontId="55" fillId="0" borderId="78" applyNumberFormat="0" applyFill="0" applyAlignment="0" applyProtection="0">
      <alignment vertical="center"/>
    </xf>
    <xf numFmtId="0" fontId="55" fillId="0" borderId="78" applyNumberFormat="0" applyFill="0" applyAlignment="0" applyProtection="0">
      <alignment vertical="center"/>
    </xf>
    <xf numFmtId="0" fontId="55" fillId="0" borderId="78" applyNumberFormat="0" applyFill="0" applyAlignment="0" applyProtection="0">
      <alignment vertical="center"/>
    </xf>
    <xf numFmtId="0" fontId="55" fillId="0" borderId="78" applyNumberFormat="0" applyFill="0" applyAlignment="0" applyProtection="0">
      <alignment vertical="center"/>
    </xf>
    <xf numFmtId="0" fontId="55" fillId="0" borderId="78" applyNumberFormat="0" applyFill="0" applyAlignment="0" applyProtection="0">
      <alignment vertical="center"/>
    </xf>
    <xf numFmtId="0" fontId="55" fillId="0" borderId="78" applyNumberFormat="0" applyFill="0" applyAlignment="0" applyProtection="0">
      <alignment vertical="center"/>
    </xf>
    <xf numFmtId="0" fontId="56" fillId="33" borderId="74" applyNumberFormat="0" applyAlignment="0" applyProtection="0">
      <alignment vertical="center"/>
    </xf>
    <xf numFmtId="0" fontId="56" fillId="33" borderId="74" applyNumberFormat="0" applyAlignment="0" applyProtection="0">
      <alignment vertical="center"/>
    </xf>
    <xf numFmtId="0" fontId="56" fillId="33" borderId="74" applyNumberFormat="0" applyAlignment="0" applyProtection="0">
      <alignment vertical="center"/>
    </xf>
    <xf numFmtId="0" fontId="56" fillId="33" borderId="74" applyNumberFormat="0" applyAlignment="0" applyProtection="0">
      <alignment vertical="center"/>
    </xf>
    <xf numFmtId="0" fontId="56" fillId="33" borderId="74" applyNumberFormat="0" applyAlignment="0" applyProtection="0">
      <alignment vertical="center"/>
    </xf>
    <xf numFmtId="0" fontId="56" fillId="33" borderId="74" applyNumberFormat="0" applyAlignment="0" applyProtection="0">
      <alignment vertical="center"/>
    </xf>
    <xf numFmtId="0" fontId="56" fillId="33" borderId="74" applyNumberFormat="0" applyAlignment="0" applyProtection="0">
      <alignment vertical="center"/>
    </xf>
    <xf numFmtId="0" fontId="56" fillId="33" borderId="74" applyNumberFormat="0" applyAlignment="0" applyProtection="0">
      <alignment vertical="center"/>
    </xf>
    <xf numFmtId="0" fontId="56" fillId="33" borderId="74" applyNumberFormat="0" applyAlignment="0" applyProtection="0">
      <alignment vertical="center"/>
    </xf>
    <xf numFmtId="0" fontId="56" fillId="33" borderId="74" applyNumberFormat="0" applyAlignment="0" applyProtection="0">
      <alignment vertical="center"/>
    </xf>
    <xf numFmtId="0" fontId="56" fillId="33" borderId="74" applyNumberFormat="0" applyAlignment="0" applyProtection="0">
      <alignment vertical="center"/>
    </xf>
    <xf numFmtId="0" fontId="56" fillId="33" borderId="74" applyNumberFormat="0" applyAlignment="0" applyProtection="0">
      <alignment vertical="center"/>
    </xf>
    <xf numFmtId="0" fontId="56" fillId="33" borderId="74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8" fillId="0" borderId="79" applyNumberFormat="0" applyFill="0" applyAlignment="0" applyProtection="0">
      <alignment vertical="center"/>
    </xf>
    <xf numFmtId="0" fontId="58" fillId="0" borderId="79" applyNumberFormat="0" applyFill="0" applyAlignment="0" applyProtection="0">
      <alignment vertical="center"/>
    </xf>
    <xf numFmtId="0" fontId="58" fillId="0" borderId="79" applyNumberFormat="0" applyFill="0" applyAlignment="0" applyProtection="0">
      <alignment vertical="center"/>
    </xf>
    <xf numFmtId="0" fontId="58" fillId="0" borderId="79" applyNumberFormat="0" applyFill="0" applyAlignment="0" applyProtection="0">
      <alignment vertical="center"/>
    </xf>
    <xf numFmtId="0" fontId="58" fillId="0" borderId="79" applyNumberFormat="0" applyFill="0" applyAlignment="0" applyProtection="0">
      <alignment vertical="center"/>
    </xf>
    <xf numFmtId="0" fontId="58" fillId="0" borderId="79" applyNumberFormat="0" applyFill="0" applyAlignment="0" applyProtection="0">
      <alignment vertical="center"/>
    </xf>
    <xf numFmtId="0" fontId="58" fillId="0" borderId="79" applyNumberFormat="0" applyFill="0" applyAlignment="0" applyProtection="0">
      <alignment vertical="center"/>
    </xf>
    <xf numFmtId="0" fontId="58" fillId="0" borderId="79" applyNumberFormat="0" applyFill="0" applyAlignment="0" applyProtection="0">
      <alignment vertical="center"/>
    </xf>
    <xf numFmtId="0" fontId="58" fillId="0" borderId="79" applyNumberFormat="0" applyFill="0" applyAlignment="0" applyProtection="0">
      <alignment vertical="center"/>
    </xf>
    <xf numFmtId="0" fontId="58" fillId="0" borderId="79" applyNumberFormat="0" applyFill="0" applyAlignment="0" applyProtection="0">
      <alignment vertical="center"/>
    </xf>
    <xf numFmtId="0" fontId="58" fillId="0" borderId="79" applyNumberFormat="0" applyFill="0" applyAlignment="0" applyProtection="0">
      <alignment vertical="center"/>
    </xf>
    <xf numFmtId="0" fontId="58" fillId="0" borderId="79" applyNumberFormat="0" applyFill="0" applyAlignment="0" applyProtection="0">
      <alignment vertical="center"/>
    </xf>
    <xf numFmtId="0" fontId="58" fillId="0" borderId="79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9" fillId="0" borderId="80" applyNumberFormat="0" applyFill="0" applyAlignment="0" applyProtection="0">
      <alignment vertical="center"/>
    </xf>
    <xf numFmtId="0" fontId="59" fillId="0" borderId="80" applyNumberFormat="0" applyFill="0" applyAlignment="0" applyProtection="0">
      <alignment vertical="center"/>
    </xf>
    <xf numFmtId="0" fontId="59" fillId="0" borderId="80" applyNumberFormat="0" applyFill="0" applyAlignment="0" applyProtection="0">
      <alignment vertical="center"/>
    </xf>
    <xf numFmtId="0" fontId="59" fillId="0" borderId="80" applyNumberFormat="0" applyFill="0" applyAlignment="0" applyProtection="0">
      <alignment vertical="center"/>
    </xf>
    <xf numFmtId="0" fontId="59" fillId="0" borderId="80" applyNumberFormat="0" applyFill="0" applyAlignment="0" applyProtection="0">
      <alignment vertical="center"/>
    </xf>
    <xf numFmtId="0" fontId="59" fillId="0" borderId="80" applyNumberFormat="0" applyFill="0" applyAlignment="0" applyProtection="0">
      <alignment vertical="center"/>
    </xf>
    <xf numFmtId="0" fontId="59" fillId="0" borderId="80" applyNumberFormat="0" applyFill="0" applyAlignment="0" applyProtection="0">
      <alignment vertical="center"/>
    </xf>
    <xf numFmtId="0" fontId="59" fillId="0" borderId="80" applyNumberFormat="0" applyFill="0" applyAlignment="0" applyProtection="0">
      <alignment vertical="center"/>
    </xf>
    <xf numFmtId="0" fontId="59" fillId="0" borderId="80" applyNumberFormat="0" applyFill="0" applyAlignment="0" applyProtection="0">
      <alignment vertical="center"/>
    </xf>
    <xf numFmtId="0" fontId="59" fillId="0" borderId="80" applyNumberFormat="0" applyFill="0" applyAlignment="0" applyProtection="0">
      <alignment vertical="center"/>
    </xf>
    <xf numFmtId="0" fontId="59" fillId="0" borderId="80" applyNumberFormat="0" applyFill="0" applyAlignment="0" applyProtection="0">
      <alignment vertical="center"/>
    </xf>
    <xf numFmtId="0" fontId="59" fillId="0" borderId="80" applyNumberFormat="0" applyFill="0" applyAlignment="0" applyProtection="0">
      <alignment vertical="center"/>
    </xf>
    <xf numFmtId="0" fontId="59" fillId="0" borderId="80" applyNumberFormat="0" applyFill="0" applyAlignment="0" applyProtection="0">
      <alignment vertical="center"/>
    </xf>
    <xf numFmtId="0" fontId="60" fillId="0" borderId="81" applyNumberFormat="0" applyFill="0" applyAlignment="0" applyProtection="0">
      <alignment vertical="center"/>
    </xf>
    <xf numFmtId="0" fontId="60" fillId="0" borderId="81" applyNumberFormat="0" applyFill="0" applyAlignment="0" applyProtection="0">
      <alignment vertical="center"/>
    </xf>
    <xf numFmtId="0" fontId="60" fillId="0" borderId="81" applyNumberFormat="0" applyFill="0" applyAlignment="0" applyProtection="0">
      <alignment vertical="center"/>
    </xf>
    <xf numFmtId="0" fontId="60" fillId="0" borderId="81" applyNumberFormat="0" applyFill="0" applyAlignment="0" applyProtection="0">
      <alignment vertical="center"/>
    </xf>
    <xf numFmtId="0" fontId="60" fillId="0" borderId="81" applyNumberFormat="0" applyFill="0" applyAlignment="0" applyProtection="0">
      <alignment vertical="center"/>
    </xf>
    <xf numFmtId="0" fontId="60" fillId="0" borderId="81" applyNumberFormat="0" applyFill="0" applyAlignment="0" applyProtection="0">
      <alignment vertical="center"/>
    </xf>
    <xf numFmtId="0" fontId="60" fillId="0" borderId="81" applyNumberFormat="0" applyFill="0" applyAlignment="0" applyProtection="0">
      <alignment vertical="center"/>
    </xf>
    <xf numFmtId="0" fontId="60" fillId="0" borderId="81" applyNumberFormat="0" applyFill="0" applyAlignment="0" applyProtection="0">
      <alignment vertical="center"/>
    </xf>
    <xf numFmtId="0" fontId="60" fillId="0" borderId="81" applyNumberFormat="0" applyFill="0" applyAlignment="0" applyProtection="0">
      <alignment vertical="center"/>
    </xf>
    <xf numFmtId="0" fontId="60" fillId="0" borderId="81" applyNumberFormat="0" applyFill="0" applyAlignment="0" applyProtection="0">
      <alignment vertical="center"/>
    </xf>
    <xf numFmtId="0" fontId="60" fillId="0" borderId="81" applyNumberFormat="0" applyFill="0" applyAlignment="0" applyProtection="0">
      <alignment vertical="center"/>
    </xf>
    <xf numFmtId="0" fontId="60" fillId="0" borderId="81" applyNumberFormat="0" applyFill="0" applyAlignment="0" applyProtection="0">
      <alignment vertical="center"/>
    </xf>
    <xf numFmtId="0" fontId="60" fillId="0" borderId="81" applyNumberFormat="0" applyFill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61" fillId="34" borderId="0" applyNumberFormat="0" applyBorder="0" applyAlignment="0" applyProtection="0">
      <alignment vertical="center"/>
    </xf>
    <xf numFmtId="0" fontId="61" fillId="34" borderId="0" applyNumberFormat="0" applyBorder="0" applyAlignment="0" applyProtection="0">
      <alignment vertical="center"/>
    </xf>
    <xf numFmtId="0" fontId="61" fillId="34" borderId="0" applyNumberFormat="0" applyBorder="0" applyAlignment="0" applyProtection="0">
      <alignment vertical="center"/>
    </xf>
    <xf numFmtId="0" fontId="61" fillId="34" borderId="0" applyNumberFormat="0" applyBorder="0" applyAlignment="0" applyProtection="0">
      <alignment vertical="center"/>
    </xf>
    <xf numFmtId="0" fontId="61" fillId="34" borderId="0" applyNumberFormat="0" applyBorder="0" applyAlignment="0" applyProtection="0">
      <alignment vertical="center"/>
    </xf>
    <xf numFmtId="0" fontId="61" fillId="34" borderId="0" applyNumberFormat="0" applyBorder="0" applyAlignment="0" applyProtection="0">
      <alignment vertical="center"/>
    </xf>
    <xf numFmtId="0" fontId="61" fillId="34" borderId="0" applyNumberFormat="0" applyBorder="0" applyAlignment="0" applyProtection="0">
      <alignment vertical="center"/>
    </xf>
    <xf numFmtId="0" fontId="61" fillId="34" borderId="0" applyNumberFormat="0" applyBorder="0" applyAlignment="0" applyProtection="0">
      <alignment vertical="center"/>
    </xf>
    <xf numFmtId="0" fontId="61" fillId="34" borderId="0" applyNumberFormat="0" applyBorder="0" applyAlignment="0" applyProtection="0">
      <alignment vertical="center"/>
    </xf>
    <xf numFmtId="0" fontId="61" fillId="34" borderId="0" applyNumberFormat="0" applyBorder="0" applyAlignment="0" applyProtection="0">
      <alignment vertical="center"/>
    </xf>
    <xf numFmtId="0" fontId="61" fillId="34" borderId="0" applyNumberFormat="0" applyBorder="0" applyAlignment="0" applyProtection="0">
      <alignment vertical="center"/>
    </xf>
    <xf numFmtId="0" fontId="61" fillId="34" borderId="0" applyNumberFormat="0" applyBorder="0" applyAlignment="0" applyProtection="0">
      <alignment vertical="center"/>
    </xf>
    <xf numFmtId="0" fontId="61" fillId="34" borderId="0" applyNumberFormat="0" applyBorder="0" applyAlignment="0" applyProtection="0">
      <alignment vertical="center"/>
    </xf>
    <xf numFmtId="0" fontId="62" fillId="28" borderId="82" applyNumberFormat="0" applyAlignment="0" applyProtection="0">
      <alignment vertical="center"/>
    </xf>
    <xf numFmtId="0" fontId="62" fillId="28" borderId="82" applyNumberFormat="0" applyAlignment="0" applyProtection="0">
      <alignment vertical="center"/>
    </xf>
    <xf numFmtId="0" fontId="62" fillId="28" borderId="82" applyNumberFormat="0" applyAlignment="0" applyProtection="0">
      <alignment vertical="center"/>
    </xf>
    <xf numFmtId="0" fontId="62" fillId="28" borderId="82" applyNumberFormat="0" applyAlignment="0" applyProtection="0">
      <alignment vertical="center"/>
    </xf>
    <xf numFmtId="0" fontId="62" fillId="28" borderId="82" applyNumberFormat="0" applyAlignment="0" applyProtection="0">
      <alignment vertical="center"/>
    </xf>
    <xf numFmtId="0" fontId="62" fillId="28" borderId="82" applyNumberFormat="0" applyAlignment="0" applyProtection="0">
      <alignment vertical="center"/>
    </xf>
    <xf numFmtId="0" fontId="62" fillId="28" borderId="82" applyNumberFormat="0" applyAlignment="0" applyProtection="0">
      <alignment vertical="center"/>
    </xf>
    <xf numFmtId="0" fontId="62" fillId="28" borderId="82" applyNumberFormat="0" applyAlignment="0" applyProtection="0">
      <alignment vertical="center"/>
    </xf>
    <xf numFmtId="0" fontId="62" fillId="28" borderId="82" applyNumberFormat="0" applyAlignment="0" applyProtection="0">
      <alignment vertical="center"/>
    </xf>
    <xf numFmtId="0" fontId="62" fillId="28" borderId="82" applyNumberFormat="0" applyAlignment="0" applyProtection="0">
      <alignment vertical="center"/>
    </xf>
    <xf numFmtId="0" fontId="62" fillId="28" borderId="82" applyNumberFormat="0" applyAlignment="0" applyProtection="0">
      <alignment vertical="center"/>
    </xf>
    <xf numFmtId="0" fontId="62" fillId="28" borderId="82" applyNumberFormat="0" applyAlignment="0" applyProtection="0">
      <alignment vertical="center"/>
    </xf>
    <xf numFmtId="0" fontId="62" fillId="28" borderId="82" applyNumberFormat="0" applyAlignment="0" applyProtection="0">
      <alignment vertical="center"/>
    </xf>
    <xf numFmtId="18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4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5" fillId="0" borderId="0">
      <alignment vertical="center"/>
    </xf>
    <xf numFmtId="0" fontId="4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" fillId="0" borderId="0"/>
    <xf numFmtId="0" fontId="45" fillId="0" borderId="0">
      <alignment vertical="center"/>
    </xf>
    <xf numFmtId="0" fontId="4" fillId="0" borderId="0"/>
    <xf numFmtId="0" fontId="4" fillId="0" borderId="0"/>
    <xf numFmtId="0" fontId="45" fillId="0" borderId="0">
      <alignment vertical="center"/>
    </xf>
    <xf numFmtId="0" fontId="4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8" fillId="0" borderId="0"/>
    <xf numFmtId="0" fontId="3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64" fillId="0" borderId="79" applyNumberFormat="0" applyFill="0" applyAlignment="0" applyProtection="0">
      <alignment vertical="center"/>
    </xf>
    <xf numFmtId="0" fontId="65" fillId="0" borderId="80" applyNumberFormat="0" applyFill="0" applyAlignment="0" applyProtection="0">
      <alignment vertical="center"/>
    </xf>
    <xf numFmtId="0" fontId="66" fillId="0" borderId="81" applyNumberFormat="0" applyFill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7" fillId="34" borderId="0" applyNumberFormat="0" applyBorder="0" applyAlignment="0" applyProtection="0">
      <alignment vertical="center"/>
    </xf>
    <xf numFmtId="0" fontId="68" fillId="29" borderId="0" applyNumberFormat="0" applyBorder="0" applyAlignment="0" applyProtection="0">
      <alignment vertical="center"/>
    </xf>
    <xf numFmtId="0" fontId="69" fillId="31" borderId="0" applyNumberFormat="0" applyBorder="0" applyAlignment="0" applyProtection="0">
      <alignment vertical="center"/>
    </xf>
    <xf numFmtId="0" fontId="70" fillId="33" borderId="74" applyNumberFormat="0" applyAlignment="0" applyProtection="0">
      <alignment vertical="center"/>
    </xf>
    <xf numFmtId="0" fontId="71" fillId="28" borderId="82" applyNumberFormat="0" applyAlignment="0" applyProtection="0">
      <alignment vertical="center"/>
    </xf>
    <xf numFmtId="0" fontId="72" fillId="28" borderId="74" applyNumberFormat="0" applyAlignment="0" applyProtection="0">
      <alignment vertical="center"/>
    </xf>
    <xf numFmtId="0" fontId="73" fillId="0" borderId="77" applyNumberFormat="0" applyFill="0" applyAlignment="0" applyProtection="0">
      <alignment vertical="center"/>
    </xf>
    <xf numFmtId="0" fontId="74" fillId="32" borderId="76" applyNumberFormat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3" fillId="30" borderId="75" applyNumberFormat="0" applyFont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77" fillId="0" borderId="78" applyNumberFormat="0" applyFill="0" applyAlignment="0" applyProtection="0">
      <alignment vertical="center"/>
    </xf>
    <xf numFmtId="0" fontId="78" fillId="22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78" fillId="16" borderId="0" applyNumberFormat="0" applyBorder="0" applyAlignment="0" applyProtection="0">
      <alignment vertical="center"/>
    </xf>
    <xf numFmtId="0" fontId="78" fillId="23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78" fillId="17" borderId="0" applyNumberFormat="0" applyBorder="0" applyAlignment="0" applyProtection="0">
      <alignment vertical="center"/>
    </xf>
    <xf numFmtId="0" fontId="78" fillId="24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78" fillId="18" borderId="0" applyNumberFormat="0" applyBorder="0" applyAlignment="0" applyProtection="0">
      <alignment vertical="center"/>
    </xf>
    <xf numFmtId="0" fontId="78" fillId="25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78" fillId="19" borderId="0" applyNumberFormat="0" applyBorder="0" applyAlignment="0" applyProtection="0">
      <alignment vertical="center"/>
    </xf>
    <xf numFmtId="0" fontId="78" fillId="26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78" fillId="20" borderId="0" applyNumberFormat="0" applyBorder="0" applyAlignment="0" applyProtection="0">
      <alignment vertical="center"/>
    </xf>
    <xf numFmtId="0" fontId="78" fillId="27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78" fillId="21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9" fillId="0" borderId="0" applyNumberFormat="0" applyFill="0" applyBorder="0" applyAlignment="0" applyProtection="0">
      <alignment vertical="center"/>
    </xf>
    <xf numFmtId="0" fontId="79" fillId="0" borderId="0" applyNumberFormat="0" applyFill="0" applyBorder="0" applyAlignment="0" applyProtection="0">
      <alignment vertical="center"/>
    </xf>
    <xf numFmtId="0" fontId="3" fillId="0" borderId="0">
      <alignment vertical="center"/>
    </xf>
    <xf numFmtId="0" fontId="79" fillId="0" borderId="0" applyNumberFormat="0" applyFill="0" applyBorder="0" applyAlignment="0" applyProtection="0">
      <alignment vertical="center"/>
    </xf>
    <xf numFmtId="0" fontId="3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64" fillId="0" borderId="79" applyNumberFormat="0" applyFill="0" applyAlignment="0" applyProtection="0">
      <alignment vertical="center"/>
    </xf>
    <xf numFmtId="0" fontId="65" fillId="0" borderId="80" applyNumberFormat="0" applyFill="0" applyAlignment="0" applyProtection="0">
      <alignment vertical="center"/>
    </xf>
    <xf numFmtId="0" fontId="66" fillId="0" borderId="81" applyNumberFormat="0" applyFill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7" fillId="34" borderId="0" applyNumberFormat="0" applyBorder="0" applyAlignment="0" applyProtection="0">
      <alignment vertical="center"/>
    </xf>
    <xf numFmtId="0" fontId="68" fillId="29" borderId="0" applyNumberFormat="0" applyBorder="0" applyAlignment="0" applyProtection="0">
      <alignment vertical="center"/>
    </xf>
    <xf numFmtId="0" fontId="69" fillId="31" borderId="0" applyNumberFormat="0" applyBorder="0" applyAlignment="0" applyProtection="0">
      <alignment vertical="center"/>
    </xf>
    <xf numFmtId="0" fontId="70" fillId="33" borderId="74" applyNumberFormat="0" applyAlignment="0" applyProtection="0">
      <alignment vertical="center"/>
    </xf>
    <xf numFmtId="0" fontId="71" fillId="28" borderId="82" applyNumberFormat="0" applyAlignment="0" applyProtection="0">
      <alignment vertical="center"/>
    </xf>
    <xf numFmtId="0" fontId="72" fillId="28" borderId="74" applyNumberFormat="0" applyAlignment="0" applyProtection="0">
      <alignment vertical="center"/>
    </xf>
    <xf numFmtId="0" fontId="73" fillId="0" borderId="77" applyNumberFormat="0" applyFill="0" applyAlignment="0" applyProtection="0">
      <alignment vertical="center"/>
    </xf>
    <xf numFmtId="0" fontId="74" fillId="32" borderId="76" applyNumberFormat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3" fillId="30" borderId="75" applyNumberFormat="0" applyFont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77" fillId="0" borderId="78" applyNumberFormat="0" applyFill="0" applyAlignment="0" applyProtection="0">
      <alignment vertical="center"/>
    </xf>
    <xf numFmtId="0" fontId="78" fillId="22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78" fillId="16" borderId="0" applyNumberFormat="0" applyBorder="0" applyAlignment="0" applyProtection="0">
      <alignment vertical="center"/>
    </xf>
    <xf numFmtId="0" fontId="78" fillId="23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78" fillId="17" borderId="0" applyNumberFormat="0" applyBorder="0" applyAlignment="0" applyProtection="0">
      <alignment vertical="center"/>
    </xf>
    <xf numFmtId="0" fontId="78" fillId="24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78" fillId="18" borderId="0" applyNumberFormat="0" applyBorder="0" applyAlignment="0" applyProtection="0">
      <alignment vertical="center"/>
    </xf>
    <xf numFmtId="0" fontId="78" fillId="25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78" fillId="19" borderId="0" applyNumberFormat="0" applyBorder="0" applyAlignment="0" applyProtection="0">
      <alignment vertical="center"/>
    </xf>
    <xf numFmtId="0" fontId="78" fillId="26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78" fillId="20" borderId="0" applyNumberFormat="0" applyBorder="0" applyAlignment="0" applyProtection="0">
      <alignment vertical="center"/>
    </xf>
    <xf numFmtId="0" fontId="78" fillId="27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78" fillId="21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9" fillId="0" borderId="0" applyNumberFormat="0" applyFill="0" applyBorder="0" applyAlignment="0" applyProtection="0">
      <alignment vertical="center"/>
    </xf>
    <xf numFmtId="0" fontId="79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4" fillId="0" borderId="0"/>
    <xf numFmtId="0" fontId="45" fillId="4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5" fillId="6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45" fillId="12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5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6" fillId="19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6" fillId="27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28" borderId="74" applyNumberFormat="0" applyAlignment="0" applyProtection="0">
      <alignment vertical="center"/>
    </xf>
    <xf numFmtId="0" fontId="49" fillId="29" borderId="0" applyNumberFormat="0" applyBorder="0" applyAlignment="0" applyProtection="0">
      <alignment vertical="center"/>
    </xf>
    <xf numFmtId="0" fontId="50" fillId="31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32" borderId="76" applyNumberFormat="0" applyAlignment="0" applyProtection="0">
      <alignment vertical="center"/>
    </xf>
    <xf numFmtId="41" fontId="4" fillId="0" borderId="0" applyFont="0" applyFill="0" applyBorder="0" applyAlignment="0" applyProtection="0"/>
    <xf numFmtId="0" fontId="53" fillId="0" borderId="77" applyNumberFormat="0" applyFill="0" applyAlignment="0" applyProtection="0">
      <alignment vertical="center"/>
    </xf>
    <xf numFmtId="0" fontId="55" fillId="0" borderId="78" applyNumberFormat="0" applyFill="0" applyAlignment="0" applyProtection="0">
      <alignment vertical="center"/>
    </xf>
    <xf numFmtId="0" fontId="56" fillId="33" borderId="74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8" fillId="0" borderId="79" applyNumberFormat="0" applyFill="0" applyAlignment="0" applyProtection="0">
      <alignment vertical="center"/>
    </xf>
    <xf numFmtId="0" fontId="59" fillId="0" borderId="80" applyNumberFormat="0" applyFill="0" applyAlignment="0" applyProtection="0">
      <alignment vertical="center"/>
    </xf>
    <xf numFmtId="0" fontId="60" fillId="0" borderId="81" applyNumberFormat="0" applyFill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1" fillId="34" borderId="0" applyNumberFormat="0" applyBorder="0" applyAlignment="0" applyProtection="0">
      <alignment vertical="center"/>
    </xf>
    <xf numFmtId="0" fontId="62" fillId="28" borderId="82" applyNumberFormat="0" applyAlignment="0" applyProtection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30" borderId="75" applyNumberFormat="0" applyFont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30" borderId="75" applyNumberFormat="0" applyFont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812">
    <xf numFmtId="0" fontId="0" fillId="0" borderId="0" xfId="0"/>
    <xf numFmtId="0" fontId="11" fillId="0" borderId="0" xfId="0" applyFont="1"/>
    <xf numFmtId="0" fontId="11" fillId="0" borderId="0" xfId="0" applyFont="1" applyAlignment="1">
      <alignment horizontal="right"/>
    </xf>
    <xf numFmtId="49" fontId="11" fillId="0" borderId="0" xfId="0" applyNumberFormat="1" applyFont="1"/>
    <xf numFmtId="41" fontId="11" fillId="0" borderId="0" xfId="423" applyFont="1" applyAlignment="1">
      <alignment vertical="center"/>
    </xf>
    <xf numFmtId="41" fontId="14" fillId="0" borderId="0" xfId="423" applyFont="1" applyAlignment="1">
      <alignment vertical="center"/>
    </xf>
    <xf numFmtId="41" fontId="19" fillId="0" borderId="0" xfId="423" applyFont="1" applyAlignment="1">
      <alignment horizontal="center" vertical="center" wrapText="1"/>
    </xf>
    <xf numFmtId="41" fontId="18" fillId="0" borderId="0" xfId="423" applyFont="1" applyAlignment="1">
      <alignment vertical="center"/>
    </xf>
    <xf numFmtId="41" fontId="20" fillId="0" borderId="0" xfId="423" applyFont="1" applyAlignment="1">
      <alignment vertical="center"/>
    </xf>
    <xf numFmtId="41" fontId="11" fillId="0" borderId="0" xfId="423" applyFont="1" applyBorder="1" applyAlignment="1">
      <alignment vertical="center"/>
    </xf>
    <xf numFmtId="43" fontId="11" fillId="0" borderId="0" xfId="423" applyNumberFormat="1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left" vertical="center"/>
    </xf>
    <xf numFmtId="41" fontId="23" fillId="0" borderId="0" xfId="423" applyFont="1" applyAlignment="1">
      <alignment horizontal="center" vertical="center" wrapText="1"/>
    </xf>
    <xf numFmtId="43" fontId="23" fillId="0" borderId="0" xfId="423" applyNumberFormat="1" applyFont="1" applyAlignment="1">
      <alignment horizontal="center" vertical="center" wrapText="1"/>
    </xf>
    <xf numFmtId="186" fontId="0" fillId="0" borderId="0" xfId="0" applyNumberFormat="1"/>
    <xf numFmtId="41" fontId="23" fillId="0" borderId="0" xfId="423" applyFont="1" applyAlignment="1">
      <alignment horizontal="center" vertical="center"/>
    </xf>
    <xf numFmtId="43" fontId="23" fillId="0" borderId="0" xfId="423" applyNumberFormat="1" applyFont="1" applyAlignment="1">
      <alignment horizontal="center" vertical="center"/>
    </xf>
    <xf numFmtId="0" fontId="26" fillId="0" borderId="0" xfId="0" applyFont="1" applyFill="1" applyAlignment="1">
      <alignment vertical="center"/>
    </xf>
    <xf numFmtId="0" fontId="27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vertical="center"/>
    </xf>
    <xf numFmtId="177" fontId="11" fillId="0" borderId="0" xfId="423" applyNumberFormat="1" applyFont="1" applyAlignment="1">
      <alignment vertical="center"/>
    </xf>
    <xf numFmtId="0" fontId="11" fillId="0" borderId="0" xfId="0" applyFont="1" applyFill="1" applyAlignment="1">
      <alignment vertical="center"/>
    </xf>
    <xf numFmtId="0" fontId="18" fillId="0" borderId="0" xfId="0" applyFont="1" applyFill="1" applyBorder="1" applyAlignment="1">
      <alignment vertical="center"/>
    </xf>
    <xf numFmtId="41" fontId="28" fillId="0" borderId="0" xfId="423" applyFont="1" applyFill="1" applyBorder="1" applyAlignment="1">
      <alignment horizontal="left" vertical="center"/>
    </xf>
    <xf numFmtId="41" fontId="28" fillId="0" borderId="0" xfId="423" applyFont="1" applyFill="1" applyBorder="1" applyAlignment="1">
      <alignment vertical="center" wrapText="1"/>
    </xf>
    <xf numFmtId="41" fontId="29" fillId="0" borderId="0" xfId="423" applyFont="1" applyFill="1" applyBorder="1" applyAlignment="1">
      <alignment vertical="center" wrapText="1"/>
    </xf>
    <xf numFmtId="41" fontId="28" fillId="0" borderId="0" xfId="423" applyFont="1" applyFill="1" applyBorder="1" applyAlignment="1">
      <alignment vertical="center"/>
    </xf>
    <xf numFmtId="41" fontId="28" fillId="0" borderId="0" xfId="423" applyFont="1" applyAlignment="1">
      <alignment vertical="center"/>
    </xf>
    <xf numFmtId="41" fontId="28" fillId="0" borderId="0" xfId="423" applyFont="1" applyBorder="1" applyAlignment="1">
      <alignment vertical="center"/>
    </xf>
    <xf numFmtId="41" fontId="29" fillId="0" borderId="0" xfId="423" applyFont="1" applyBorder="1" applyAlignment="1">
      <alignment horizontal="center" vertical="center" wrapText="1"/>
    </xf>
    <xf numFmtId="41" fontId="24" fillId="0" borderId="0" xfId="423" applyFont="1" applyAlignment="1">
      <alignment vertical="center"/>
    </xf>
    <xf numFmtId="41" fontId="24" fillId="0" borderId="0" xfId="423" applyFont="1" applyBorder="1" applyAlignment="1">
      <alignment vertical="center"/>
    </xf>
    <xf numFmtId="0" fontId="31" fillId="0" borderId="0" xfId="669" applyFont="1" applyFill="1" applyBorder="1" applyAlignment="1">
      <alignment vertical="center"/>
    </xf>
    <xf numFmtId="0" fontId="0" fillId="0" borderId="0" xfId="0" applyFill="1" applyAlignment="1">
      <alignment vertical="center"/>
    </xf>
    <xf numFmtId="187" fontId="28" fillId="0" borderId="0" xfId="423" applyNumberFormat="1" applyFont="1" applyFill="1" applyAlignment="1">
      <alignment vertical="center" wrapText="1"/>
    </xf>
    <xf numFmtId="187" fontId="28" fillId="0" borderId="0" xfId="423" applyNumberFormat="1" applyFont="1" applyFill="1" applyBorder="1" applyAlignment="1">
      <alignment vertical="center" wrapText="1"/>
    </xf>
    <xf numFmtId="187" fontId="28" fillId="0" borderId="0" xfId="423" quotePrefix="1" applyNumberFormat="1" applyFont="1" applyFill="1" applyAlignment="1">
      <alignment vertical="center" wrapText="1"/>
    </xf>
    <xf numFmtId="187" fontId="31" fillId="0" borderId="0" xfId="423" applyNumberFormat="1" applyFont="1" applyFill="1" applyBorder="1" applyAlignment="1">
      <alignment horizontal="center" vertical="center"/>
    </xf>
    <xf numFmtId="188" fontId="0" fillId="0" borderId="0" xfId="0" applyNumberFormat="1" applyAlignment="1">
      <alignment horizontal="center" vertical="center"/>
    </xf>
    <xf numFmtId="189" fontId="0" fillId="0" borderId="0" xfId="0" applyNumberFormat="1" applyAlignment="1">
      <alignment horizontal="center" vertical="center"/>
    </xf>
    <xf numFmtId="178" fontId="26" fillId="0" borderId="0" xfId="0" applyNumberFormat="1" applyFont="1" applyFill="1" applyBorder="1" applyAlignment="1">
      <alignment vertical="center"/>
    </xf>
    <xf numFmtId="41" fontId="18" fillId="0" borderId="0" xfId="423" applyFont="1" applyFill="1" applyBorder="1" applyAlignment="1">
      <alignment vertical="center" wrapText="1"/>
    </xf>
    <xf numFmtId="41" fontId="23" fillId="0" borderId="0" xfId="423" applyFont="1" applyFill="1" applyBorder="1" applyAlignment="1">
      <alignment horizontal="right" vertical="center" wrapText="1"/>
    </xf>
    <xf numFmtId="41" fontId="23" fillId="0" borderId="0" xfId="423" applyFont="1" applyFill="1" applyBorder="1" applyAlignment="1">
      <alignment vertical="center" wrapText="1"/>
    </xf>
    <xf numFmtId="41" fontId="26" fillId="0" borderId="0" xfId="0" applyNumberFormat="1" applyFont="1" applyFill="1" applyBorder="1" applyAlignment="1">
      <alignment vertical="center"/>
    </xf>
    <xf numFmtId="41" fontId="18" fillId="0" borderId="0" xfId="0" applyNumberFormat="1" applyFont="1" applyFill="1" applyBorder="1" applyAlignment="1">
      <alignment vertical="center"/>
    </xf>
    <xf numFmtId="185" fontId="45" fillId="0" borderId="0" xfId="609" applyNumberFormat="1">
      <alignment vertical="center"/>
    </xf>
    <xf numFmtId="185" fontId="45" fillId="0" borderId="0" xfId="609" applyNumberFormat="1">
      <alignment vertical="center"/>
    </xf>
    <xf numFmtId="0" fontId="40" fillId="0" borderId="0" xfId="0" applyFont="1"/>
    <xf numFmtId="0" fontId="40" fillId="0" borderId="0" xfId="0" applyFont="1" applyFill="1"/>
    <xf numFmtId="0" fontId="41" fillId="0" borderId="0" xfId="0" applyFont="1"/>
    <xf numFmtId="41" fontId="42" fillId="0" borderId="0" xfId="423" applyFont="1" applyAlignment="1">
      <alignment vertical="center"/>
    </xf>
    <xf numFmtId="0" fontId="42" fillId="0" borderId="0" xfId="0" applyFont="1" applyAlignment="1">
      <alignment vertical="center"/>
    </xf>
    <xf numFmtId="190" fontId="0" fillId="0" borderId="0" xfId="423" applyNumberFormat="1" applyFont="1" applyAlignment="1">
      <alignment horizontal="center" vertical="center"/>
    </xf>
    <xf numFmtId="2" fontId="0" fillId="0" borderId="0" xfId="0" applyNumberFormat="1"/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/>
    </xf>
    <xf numFmtId="0" fontId="39" fillId="0" borderId="0" xfId="622" applyFont="1">
      <alignment vertical="center"/>
    </xf>
    <xf numFmtId="0" fontId="11" fillId="0" borderId="0" xfId="617" applyFont="1"/>
    <xf numFmtId="0" fontId="17" fillId="0" borderId="0" xfId="0" applyFont="1" applyAlignment="1">
      <alignment vertical="center" wrapText="1"/>
    </xf>
    <xf numFmtId="0" fontId="16" fillId="0" borderId="0" xfId="0" applyFont="1"/>
    <xf numFmtId="41" fontId="18" fillId="0" borderId="0" xfId="423" applyFont="1" applyBorder="1" applyAlignment="1">
      <alignment vertical="center"/>
    </xf>
    <xf numFmtId="179" fontId="18" fillId="0" borderId="0" xfId="423" applyNumberFormat="1" applyFont="1" applyBorder="1" applyAlignment="1">
      <alignment vertical="center"/>
    </xf>
    <xf numFmtId="41" fontId="15" fillId="0" borderId="0" xfId="423" applyFont="1" applyBorder="1" applyAlignment="1">
      <alignment horizontal="right" vertical="center"/>
    </xf>
    <xf numFmtId="41" fontId="11" fillId="0" borderId="0" xfId="423" applyFont="1" applyBorder="1" applyAlignment="1">
      <alignment horizontal="right" vertical="center"/>
    </xf>
    <xf numFmtId="41" fontId="15" fillId="0" borderId="0" xfId="428" applyFont="1" applyBorder="1" applyAlignment="1">
      <alignment horizontal="right" vertical="center"/>
    </xf>
    <xf numFmtId="41" fontId="18" fillId="0" borderId="0" xfId="428" applyFont="1" applyAlignment="1">
      <alignment horizontal="right" vertical="center"/>
    </xf>
    <xf numFmtId="0" fontId="45" fillId="0" borderId="0" xfId="611" applyAlignment="1">
      <alignment horizontal="right" vertical="center"/>
    </xf>
    <xf numFmtId="0" fontId="22" fillId="2" borderId="35" xfId="0" quotePrefix="1" applyFont="1" applyFill="1" applyBorder="1" applyAlignment="1">
      <alignment horizontal="center" vertical="center"/>
    </xf>
    <xf numFmtId="0" fontId="45" fillId="0" borderId="0" xfId="613">
      <alignment vertical="center"/>
    </xf>
    <xf numFmtId="0" fontId="45" fillId="0" borderId="0" xfId="613">
      <alignment vertical="center"/>
    </xf>
    <xf numFmtId="189" fontId="45" fillId="0" borderId="0" xfId="613" applyNumberFormat="1">
      <alignment vertical="center"/>
    </xf>
    <xf numFmtId="196" fontId="45" fillId="0" borderId="0" xfId="613" applyNumberFormat="1">
      <alignment vertical="center"/>
    </xf>
    <xf numFmtId="185" fontId="45" fillId="0" borderId="0" xfId="613" applyNumberFormat="1">
      <alignment vertical="center"/>
    </xf>
    <xf numFmtId="185" fontId="45" fillId="0" borderId="0" xfId="613" applyNumberFormat="1" applyFill="1">
      <alignment vertical="center"/>
    </xf>
    <xf numFmtId="191" fontId="39" fillId="0" borderId="0" xfId="622" applyNumberFormat="1" applyFont="1">
      <alignment vertical="center"/>
    </xf>
    <xf numFmtId="3" fontId="45" fillId="0" borderId="0" xfId="621" applyNumberFormat="1">
      <alignment vertical="center"/>
    </xf>
    <xf numFmtId="0" fontId="43" fillId="0" borderId="0" xfId="0" applyFont="1"/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19" fillId="2" borderId="36" xfId="0" quotePrefix="1" applyFont="1" applyFill="1" applyBorder="1" applyAlignment="1">
      <alignment horizontal="center" vertical="center"/>
    </xf>
    <xf numFmtId="199" fontId="28" fillId="0" borderId="0" xfId="423" applyNumberFormat="1" applyFont="1" applyFill="1" applyAlignment="1">
      <alignment vertical="center" wrapText="1"/>
    </xf>
    <xf numFmtId="185" fontId="45" fillId="0" borderId="0" xfId="609" applyNumberFormat="1" applyFill="1">
      <alignment vertical="center"/>
    </xf>
    <xf numFmtId="199" fontId="28" fillId="0" borderId="0" xfId="423" applyNumberFormat="1" applyFont="1" applyFill="1" applyBorder="1" applyAlignment="1">
      <alignment vertical="center" wrapText="1"/>
    </xf>
    <xf numFmtId="199" fontId="24" fillId="0" borderId="0" xfId="423" applyNumberFormat="1" applyFont="1" applyAlignment="1">
      <alignment vertical="center"/>
    </xf>
    <xf numFmtId="199" fontId="0" fillId="0" borderId="0" xfId="0" applyNumberFormat="1" applyAlignment="1">
      <alignment vertical="center"/>
    </xf>
    <xf numFmtId="199" fontId="31" fillId="0" borderId="0" xfId="423" applyNumberFormat="1" applyFont="1" applyFill="1" applyBorder="1" applyAlignment="1">
      <alignment horizontal="center" vertical="center"/>
    </xf>
    <xf numFmtId="0" fontId="25" fillId="0" borderId="0" xfId="622" applyFont="1">
      <alignment vertical="center"/>
    </xf>
    <xf numFmtId="187" fontId="80" fillId="0" borderId="0" xfId="423" applyNumberFormat="1" applyFont="1" applyFill="1" applyBorder="1" applyAlignment="1">
      <alignment horizontal="center" vertical="center"/>
    </xf>
    <xf numFmtId="199" fontId="80" fillId="0" borderId="0" xfId="423" applyNumberFormat="1" applyFont="1" applyFill="1" applyBorder="1" applyAlignment="1">
      <alignment horizontal="center" vertical="center"/>
    </xf>
    <xf numFmtId="0" fontId="80" fillId="0" borderId="0" xfId="669" applyFont="1" applyFill="1" applyBorder="1" applyAlignment="1">
      <alignment vertical="center"/>
    </xf>
    <xf numFmtId="0" fontId="83" fillId="0" borderId="0" xfId="669" applyFont="1" applyFill="1" applyBorder="1" applyAlignment="1">
      <alignment vertical="center"/>
    </xf>
    <xf numFmtId="0" fontId="83" fillId="0" borderId="0" xfId="669" applyFont="1" applyFill="1" applyBorder="1" applyAlignment="1">
      <alignment horizontal="center" vertical="center"/>
    </xf>
    <xf numFmtId="185" fontId="45" fillId="0" borderId="0" xfId="609" applyNumberFormat="1" applyFont="1">
      <alignment vertical="center"/>
    </xf>
    <xf numFmtId="0" fontId="84" fillId="0" borderId="0" xfId="669" applyFont="1" applyFill="1" applyBorder="1" applyAlignment="1">
      <alignment vertical="center"/>
    </xf>
    <xf numFmtId="187" fontId="84" fillId="0" borderId="0" xfId="423" applyNumberFormat="1" applyFont="1" applyFill="1" applyBorder="1" applyAlignment="1">
      <alignment horizontal="center" vertical="center"/>
    </xf>
    <xf numFmtId="199" fontId="84" fillId="0" borderId="0" xfId="423" applyNumberFormat="1" applyFont="1" applyFill="1" applyBorder="1" applyAlignment="1">
      <alignment horizontal="center" vertical="center"/>
    </xf>
    <xf numFmtId="187" fontId="84" fillId="0" borderId="0" xfId="423" applyNumberFormat="1" applyFont="1" applyFill="1" applyBorder="1" applyAlignment="1">
      <alignment horizontal="center" vertical="center" wrapText="1"/>
    </xf>
    <xf numFmtId="199" fontId="84" fillId="0" borderId="0" xfId="423" applyNumberFormat="1" applyFont="1" applyFill="1" applyBorder="1" applyAlignment="1">
      <alignment horizontal="center" vertical="center" wrapText="1"/>
    </xf>
    <xf numFmtId="187" fontId="84" fillId="0" borderId="0" xfId="0" applyNumberFormat="1" applyFont="1" applyFill="1" applyBorder="1" applyAlignment="1">
      <alignment horizontal="center" vertical="center"/>
    </xf>
    <xf numFmtId="199" fontId="84" fillId="0" borderId="0" xfId="0" applyNumberFormat="1" applyFont="1" applyFill="1" applyBorder="1" applyAlignment="1">
      <alignment horizontal="center" vertical="center"/>
    </xf>
    <xf numFmtId="41" fontId="84" fillId="0" borderId="0" xfId="428" applyFont="1" applyFill="1" applyBorder="1" applyAlignment="1">
      <alignment horizontal="right" vertical="center" wrapText="1"/>
    </xf>
    <xf numFmtId="199" fontId="84" fillId="0" borderId="0" xfId="428" applyNumberFormat="1" applyFont="1" applyFill="1" applyBorder="1" applyAlignment="1">
      <alignment horizontal="right" vertical="center" wrapText="1"/>
    </xf>
    <xf numFmtId="0" fontId="85" fillId="0" borderId="0" xfId="622" applyNumberFormat="1" applyFont="1" applyBorder="1" applyAlignment="1">
      <alignment horizontal="right" vertical="center"/>
    </xf>
    <xf numFmtId="185" fontId="45" fillId="0" borderId="0" xfId="613" applyNumberFormat="1" applyFont="1" applyFill="1">
      <alignment vertical="center"/>
    </xf>
    <xf numFmtId="0" fontId="87" fillId="0" borderId="0" xfId="0" applyFont="1" applyAlignment="1">
      <alignment vertical="center"/>
    </xf>
    <xf numFmtId="41" fontId="88" fillId="0" borderId="0" xfId="423" applyFont="1" applyAlignment="1">
      <alignment vertical="center"/>
    </xf>
    <xf numFmtId="0" fontId="81" fillId="0" borderId="0" xfId="0" applyFont="1" applyAlignment="1">
      <alignment vertical="center"/>
    </xf>
    <xf numFmtId="199" fontId="81" fillId="0" borderId="0" xfId="0" applyNumberFormat="1" applyFont="1" applyAlignment="1">
      <alignment vertical="center"/>
    </xf>
    <xf numFmtId="199" fontId="84" fillId="0" borderId="0" xfId="669" applyNumberFormat="1" applyFont="1" applyAlignment="1">
      <alignment horizontal="center" vertical="center"/>
    </xf>
    <xf numFmtId="0" fontId="84" fillId="0" borderId="0" xfId="669" applyFont="1" applyAlignment="1">
      <alignment horizontal="center" vertical="center"/>
    </xf>
    <xf numFmtId="0" fontId="80" fillId="0" borderId="0" xfId="0" applyFont="1" applyAlignment="1">
      <alignment vertical="center"/>
    </xf>
    <xf numFmtId="199" fontId="80" fillId="0" borderId="0" xfId="0" applyNumberFormat="1" applyFont="1" applyAlignment="1">
      <alignment vertical="center"/>
    </xf>
    <xf numFmtId="41" fontId="91" fillId="0" borderId="0" xfId="423" applyFont="1" applyAlignment="1">
      <alignment vertical="center"/>
    </xf>
    <xf numFmtId="41" fontId="91" fillId="0" borderId="0" xfId="423" applyFont="1" applyBorder="1" applyAlignment="1">
      <alignment vertical="center"/>
    </xf>
    <xf numFmtId="187" fontId="86" fillId="0" borderId="0" xfId="423" applyNumberFormat="1" applyFont="1" applyFill="1" applyAlignment="1">
      <alignment horizontal="left" vertical="center"/>
    </xf>
    <xf numFmtId="199" fontId="86" fillId="0" borderId="0" xfId="423" applyNumberFormat="1" applyFont="1" applyFill="1" applyAlignment="1">
      <alignment horizontal="left" vertical="center"/>
    </xf>
    <xf numFmtId="187" fontId="86" fillId="0" borderId="0" xfId="423" applyNumberFormat="1" applyFont="1" applyFill="1" applyAlignment="1">
      <alignment vertical="center" wrapText="1"/>
    </xf>
    <xf numFmtId="199" fontId="86" fillId="0" borderId="0" xfId="423" applyNumberFormat="1" applyFont="1" applyFill="1" applyAlignment="1">
      <alignment vertical="center" wrapText="1"/>
    </xf>
    <xf numFmtId="41" fontId="93" fillId="0" borderId="0" xfId="423" applyFont="1" applyBorder="1" applyAlignment="1">
      <alignment vertical="center"/>
    </xf>
    <xf numFmtId="41" fontId="94" fillId="0" borderId="0" xfId="423" applyFont="1" applyAlignment="1">
      <alignment vertical="center"/>
    </xf>
    <xf numFmtId="199" fontId="94" fillId="0" borderId="0" xfId="423" applyNumberFormat="1" applyFont="1" applyAlignment="1">
      <alignment vertical="center"/>
    </xf>
    <xf numFmtId="41" fontId="89" fillId="0" borderId="0" xfId="423" applyFont="1" applyAlignment="1">
      <alignment vertical="center"/>
    </xf>
    <xf numFmtId="41" fontId="86" fillId="0" borderId="0" xfId="423" applyFont="1" applyAlignment="1">
      <alignment vertical="center"/>
    </xf>
    <xf numFmtId="199" fontId="86" fillId="0" borderId="0" xfId="423" applyNumberFormat="1" applyFont="1" applyAlignment="1">
      <alignment vertical="center"/>
    </xf>
    <xf numFmtId="41" fontId="86" fillId="0" borderId="0" xfId="423" applyFont="1" applyBorder="1" applyAlignment="1">
      <alignment vertical="center"/>
    </xf>
    <xf numFmtId="0" fontId="89" fillId="0" borderId="0" xfId="0" applyFont="1" applyAlignment="1">
      <alignment vertical="center"/>
    </xf>
    <xf numFmtId="0" fontId="87" fillId="0" borderId="0" xfId="0" applyFont="1" applyFill="1" applyAlignment="1">
      <alignment vertical="center"/>
    </xf>
    <xf numFmtId="0" fontId="95" fillId="0" borderId="0" xfId="0" applyFont="1" applyFill="1" applyAlignment="1">
      <alignment vertical="center"/>
    </xf>
    <xf numFmtId="0" fontId="97" fillId="0" borderId="0" xfId="0" applyFont="1" applyFill="1" applyBorder="1" applyAlignment="1">
      <alignment vertical="center"/>
    </xf>
    <xf numFmtId="0" fontId="97" fillId="0" borderId="0" xfId="0" applyFont="1" applyFill="1" applyBorder="1" applyAlignment="1">
      <alignment horizontal="left" vertical="center" wrapText="1" indent="1"/>
    </xf>
    <xf numFmtId="41" fontId="97" fillId="0" borderId="0" xfId="423" applyFont="1" applyFill="1" applyBorder="1" applyAlignment="1">
      <alignment vertical="center"/>
    </xf>
    <xf numFmtId="41" fontId="87" fillId="0" borderId="0" xfId="423" applyFont="1" applyAlignment="1">
      <alignment vertical="center"/>
    </xf>
    <xf numFmtId="186" fontId="87" fillId="0" borderId="0" xfId="423" applyNumberFormat="1" applyFont="1" applyAlignment="1">
      <alignment vertical="center"/>
    </xf>
    <xf numFmtId="186" fontId="96" fillId="2" borderId="3" xfId="423" applyNumberFormat="1" applyFont="1" applyFill="1" applyBorder="1" applyAlignment="1">
      <alignment horizontal="center" vertical="center"/>
    </xf>
    <xf numFmtId="41" fontId="96" fillId="2" borderId="3" xfId="423" applyFont="1" applyFill="1" applyBorder="1" applyAlignment="1">
      <alignment horizontal="center" vertical="center"/>
    </xf>
    <xf numFmtId="41" fontId="96" fillId="2" borderId="9" xfId="423" applyFont="1" applyFill="1" applyBorder="1" applyAlignment="1">
      <alignment horizontal="center" vertical="center"/>
    </xf>
    <xf numFmtId="41" fontId="87" fillId="0" borderId="14" xfId="428" applyFont="1" applyBorder="1" applyAlignment="1">
      <alignment horizontal="center" vertical="center"/>
    </xf>
    <xf numFmtId="185" fontId="87" fillId="0" borderId="8" xfId="428" applyNumberFormat="1" applyFont="1" applyBorder="1" applyAlignment="1">
      <alignment horizontal="right" vertical="center"/>
    </xf>
    <xf numFmtId="41" fontId="87" fillId="0" borderId="6" xfId="428" applyFont="1" applyBorder="1" applyAlignment="1">
      <alignment vertical="center"/>
    </xf>
    <xf numFmtId="41" fontId="87" fillId="0" borderId="4" xfId="428" applyFont="1" applyBorder="1" applyAlignment="1">
      <alignment vertical="center"/>
    </xf>
    <xf numFmtId="41" fontId="87" fillId="0" borderId="5" xfId="428" applyFont="1" applyBorder="1" applyAlignment="1">
      <alignment vertical="center"/>
    </xf>
    <xf numFmtId="187" fontId="87" fillId="0" borderId="7" xfId="428" applyNumberFormat="1" applyFont="1" applyBorder="1" applyAlignment="1">
      <alignment horizontal="right" vertical="center"/>
    </xf>
    <xf numFmtId="0" fontId="87" fillId="0" borderId="0" xfId="0" applyFont="1"/>
    <xf numFmtId="186" fontId="87" fillId="0" borderId="0" xfId="0" applyNumberFormat="1" applyFont="1"/>
    <xf numFmtId="0" fontId="87" fillId="0" borderId="0" xfId="0" applyFont="1" applyAlignment="1">
      <alignment horizontal="center" vertical="center"/>
    </xf>
    <xf numFmtId="188" fontId="87" fillId="0" borderId="0" xfId="0" applyNumberFormat="1" applyFont="1" applyAlignment="1">
      <alignment horizontal="center" vertical="center"/>
    </xf>
    <xf numFmtId="0" fontId="95" fillId="0" borderId="0" xfId="0" applyFont="1" applyAlignment="1">
      <alignment vertical="center"/>
    </xf>
    <xf numFmtId="0" fontId="92" fillId="0" borderId="0" xfId="0" applyFont="1" applyFill="1" applyAlignment="1">
      <alignment vertical="center"/>
    </xf>
    <xf numFmtId="0" fontId="98" fillId="0" borderId="0" xfId="0" applyFont="1" applyFill="1" applyBorder="1" applyAlignment="1">
      <alignment vertical="center"/>
    </xf>
    <xf numFmtId="0" fontId="87" fillId="0" borderId="0" xfId="0" applyFont="1" applyBorder="1" applyAlignment="1">
      <alignment vertical="center"/>
    </xf>
    <xf numFmtId="0" fontId="98" fillId="0" borderId="0" xfId="0" applyFont="1" applyFill="1" applyBorder="1" applyAlignment="1">
      <alignment horizontal="left" vertical="center" wrapText="1" indent="1"/>
    </xf>
    <xf numFmtId="41" fontId="98" fillId="0" borderId="0" xfId="423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41" fontId="96" fillId="2" borderId="3" xfId="423" applyFont="1" applyFill="1" applyBorder="1" applyAlignment="1">
      <alignment horizontal="center" vertical="center"/>
    </xf>
    <xf numFmtId="187" fontId="88" fillId="0" borderId="0" xfId="423" applyNumberFormat="1" applyFont="1" applyFill="1" applyAlignment="1">
      <alignment horizontal="left" vertical="center"/>
    </xf>
    <xf numFmtId="49" fontId="100" fillId="0" borderId="0" xfId="0" applyNumberFormat="1" applyFont="1" applyAlignment="1">
      <alignment vertical="center"/>
    </xf>
    <xf numFmtId="0" fontId="100" fillId="0" borderId="0" xfId="0" applyFont="1"/>
    <xf numFmtId="49" fontId="93" fillId="0" borderId="0" xfId="0" applyNumberFormat="1" applyFont="1" applyAlignment="1">
      <alignment vertical="center"/>
    </xf>
    <xf numFmtId="49" fontId="101" fillId="0" borderId="0" xfId="0" applyNumberFormat="1" applyFont="1" applyAlignment="1">
      <alignment vertical="center"/>
    </xf>
    <xf numFmtId="49" fontId="88" fillId="0" borderId="0" xfId="0" applyNumberFormat="1" applyFont="1" applyAlignment="1">
      <alignment vertical="center"/>
    </xf>
    <xf numFmtId="49" fontId="95" fillId="0" borderId="0" xfId="0" applyNumberFormat="1" applyFont="1" applyAlignment="1">
      <alignment vertical="center"/>
    </xf>
    <xf numFmtId="0" fontId="102" fillId="0" borderId="0" xfId="0" applyFont="1" applyAlignment="1"/>
    <xf numFmtId="49" fontId="95" fillId="0" borderId="0" xfId="0" applyNumberFormat="1" applyFont="1" applyFill="1" applyAlignment="1">
      <alignment vertical="center"/>
    </xf>
    <xf numFmtId="49" fontId="100" fillId="0" borderId="0" xfId="0" applyNumberFormat="1" applyFont="1" applyFill="1" applyAlignment="1">
      <alignment vertical="center"/>
    </xf>
    <xf numFmtId="0" fontId="100" fillId="0" borderId="0" xfId="0" applyFont="1" applyFill="1"/>
    <xf numFmtId="49" fontId="103" fillId="0" borderId="0" xfId="0" applyNumberFormat="1" applyFont="1" applyAlignment="1">
      <alignment vertical="center"/>
    </xf>
    <xf numFmtId="0" fontId="103" fillId="0" borderId="0" xfId="0" applyFont="1"/>
    <xf numFmtId="49" fontId="94" fillId="0" borderId="0" xfId="0" applyNumberFormat="1" applyFont="1" applyAlignment="1">
      <alignment vertical="center"/>
    </xf>
    <xf numFmtId="0" fontId="93" fillId="0" borderId="0" xfId="0" applyFont="1"/>
    <xf numFmtId="187" fontId="44" fillId="0" borderId="0" xfId="423" applyNumberFormat="1" applyFont="1" applyFill="1" applyBorder="1" applyAlignment="1">
      <alignment horizontal="center" vertical="center"/>
    </xf>
    <xf numFmtId="199" fontId="44" fillId="0" borderId="0" xfId="423" applyNumberFormat="1" applyFont="1" applyFill="1" applyBorder="1" applyAlignment="1">
      <alignment horizontal="center" vertical="center"/>
    </xf>
    <xf numFmtId="199" fontId="87" fillId="0" borderId="0" xfId="0" applyNumberFormat="1" applyFont="1" applyAlignment="1">
      <alignment vertical="center"/>
    </xf>
    <xf numFmtId="41" fontId="90" fillId="0" borderId="0" xfId="423" applyFont="1" applyAlignment="1">
      <alignment horizontal="center" vertical="center"/>
    </xf>
    <xf numFmtId="41" fontId="101" fillId="0" borderId="0" xfId="423" applyFont="1" applyAlignment="1">
      <alignment vertical="center"/>
    </xf>
    <xf numFmtId="41" fontId="105" fillId="0" borderId="0" xfId="423" applyFont="1" applyAlignment="1">
      <alignment vertical="center"/>
    </xf>
    <xf numFmtId="43" fontId="87" fillId="0" borderId="0" xfId="423" applyNumberFormat="1" applyFont="1" applyAlignment="1">
      <alignment vertical="center"/>
    </xf>
    <xf numFmtId="185" fontId="87" fillId="0" borderId="8" xfId="428" applyNumberFormat="1" applyFont="1" applyBorder="1" applyAlignment="1">
      <alignment vertical="center"/>
    </xf>
    <xf numFmtId="198" fontId="87" fillId="0" borderId="8" xfId="428" applyNumberFormat="1" applyFont="1" applyBorder="1" applyAlignment="1">
      <alignment vertical="center"/>
    </xf>
    <xf numFmtId="198" fontId="87" fillId="0" borderId="28" xfId="428" applyNumberFormat="1" applyFont="1" applyBorder="1" applyAlignment="1">
      <alignment vertical="center"/>
    </xf>
    <xf numFmtId="188" fontId="87" fillId="0" borderId="0" xfId="423" applyNumberFormat="1" applyFont="1" applyAlignment="1">
      <alignment vertical="center"/>
    </xf>
    <xf numFmtId="43" fontId="90" fillId="0" borderId="0" xfId="423" applyNumberFormat="1" applyFont="1" applyAlignment="1">
      <alignment horizontal="center" vertical="center"/>
    </xf>
    <xf numFmtId="43" fontId="90" fillId="0" borderId="0" xfId="423" applyNumberFormat="1" applyFont="1" applyBorder="1" applyAlignment="1">
      <alignment horizontal="center" vertical="center"/>
    </xf>
    <xf numFmtId="41" fontId="93" fillId="0" borderId="0" xfId="428" applyFont="1" applyBorder="1" applyAlignment="1">
      <alignment vertical="center"/>
    </xf>
    <xf numFmtId="41" fontId="87" fillId="0" borderId="0" xfId="423" applyFont="1" applyBorder="1" applyAlignment="1">
      <alignment vertical="center"/>
    </xf>
    <xf numFmtId="186" fontId="87" fillId="0" borderId="0" xfId="423" applyNumberFormat="1" applyFont="1" applyBorder="1" applyAlignment="1">
      <alignment vertical="center"/>
    </xf>
    <xf numFmtId="178" fontId="87" fillId="0" borderId="0" xfId="423" applyNumberFormat="1" applyFont="1" applyBorder="1" applyAlignment="1">
      <alignment vertical="center"/>
    </xf>
    <xf numFmtId="186" fontId="96" fillId="2" borderId="13" xfId="423" applyNumberFormat="1" applyFont="1" applyFill="1" applyBorder="1" applyAlignment="1">
      <alignment horizontal="center" vertical="center"/>
    </xf>
    <xf numFmtId="41" fontId="87" fillId="0" borderId="14" xfId="428" applyFont="1" applyFill="1" applyBorder="1" applyAlignment="1">
      <alignment horizontal="center" vertical="center"/>
    </xf>
    <xf numFmtId="187" fontId="106" fillId="0" borderId="8" xfId="428" applyNumberFormat="1" applyFont="1" applyFill="1" applyBorder="1" applyAlignment="1">
      <alignment horizontal="right" vertical="center"/>
    </xf>
    <xf numFmtId="185" fontId="87" fillId="0" borderId="8" xfId="428" applyNumberFormat="1" applyFont="1" applyFill="1" applyBorder="1" applyAlignment="1">
      <alignment horizontal="right" vertical="center"/>
    </xf>
    <xf numFmtId="198" fontId="87" fillId="0" borderId="8" xfId="428" applyNumberFormat="1" applyFont="1" applyFill="1" applyBorder="1" applyAlignment="1">
      <alignment horizontal="right" vertical="center"/>
    </xf>
    <xf numFmtId="198" fontId="87" fillId="0" borderId="28" xfId="428" applyNumberFormat="1" applyFont="1" applyFill="1" applyBorder="1" applyAlignment="1">
      <alignment horizontal="right" vertical="center"/>
    </xf>
    <xf numFmtId="187" fontId="106" fillId="0" borderId="31" xfId="428" applyNumberFormat="1" applyFont="1" applyFill="1" applyBorder="1" applyAlignment="1">
      <alignment horizontal="right" vertical="center"/>
    </xf>
    <xf numFmtId="185" fontId="87" fillId="0" borderId="16" xfId="428" applyNumberFormat="1" applyFont="1" applyFill="1" applyBorder="1" applyAlignment="1">
      <alignment horizontal="right" vertical="center"/>
    </xf>
    <xf numFmtId="198" fontId="87" fillId="0" borderId="16" xfId="428" applyNumberFormat="1" applyFont="1" applyFill="1" applyBorder="1" applyAlignment="1">
      <alignment horizontal="right" vertical="center"/>
    </xf>
    <xf numFmtId="198" fontId="87" fillId="0" borderId="15" xfId="428" applyNumberFormat="1" applyFont="1" applyFill="1" applyBorder="1" applyAlignment="1">
      <alignment horizontal="right" vertical="center"/>
    </xf>
    <xf numFmtId="187" fontId="106" fillId="0" borderId="13" xfId="428" applyNumberFormat="1" applyFont="1" applyFill="1" applyBorder="1" applyAlignment="1">
      <alignment horizontal="right" vertical="center"/>
    </xf>
    <xf numFmtId="185" fontId="87" fillId="0" borderId="3" xfId="428" applyNumberFormat="1" applyFont="1" applyFill="1" applyBorder="1" applyAlignment="1">
      <alignment horizontal="right" vertical="center"/>
    </xf>
    <xf numFmtId="187" fontId="106" fillId="0" borderId="3" xfId="428" applyNumberFormat="1" applyFont="1" applyBorder="1" applyAlignment="1">
      <alignment horizontal="right"/>
    </xf>
    <xf numFmtId="185" fontId="87" fillId="0" borderId="3" xfId="0" applyNumberFormat="1" applyFont="1" applyBorder="1" applyAlignment="1">
      <alignment horizontal="right" vertical="center"/>
    </xf>
    <xf numFmtId="187" fontId="106" fillId="0" borderId="7" xfId="428" applyNumberFormat="1" applyFont="1" applyBorder="1" applyAlignment="1">
      <alignment horizontal="right"/>
    </xf>
    <xf numFmtId="185" fontId="87" fillId="0" borderId="7" xfId="0" applyNumberFormat="1" applyFont="1" applyBorder="1" applyAlignment="1">
      <alignment horizontal="right" vertical="center"/>
    </xf>
    <xf numFmtId="198" fontId="87" fillId="0" borderId="47" xfId="428" applyNumberFormat="1" applyFont="1" applyFill="1" applyBorder="1" applyAlignment="1">
      <alignment horizontal="right" vertical="center"/>
    </xf>
    <xf numFmtId="198" fontId="87" fillId="0" borderId="46" xfId="428" applyNumberFormat="1" applyFont="1" applyFill="1" applyBorder="1" applyAlignment="1">
      <alignment horizontal="right" vertical="center"/>
    </xf>
    <xf numFmtId="3" fontId="87" fillId="0" borderId="0" xfId="0" applyNumberFormat="1" applyFont="1" applyBorder="1" applyAlignment="1">
      <alignment horizontal="center" vertical="center"/>
    </xf>
    <xf numFmtId="176" fontId="87" fillId="0" borderId="0" xfId="0" applyNumberFormat="1" applyFont="1" applyBorder="1" applyAlignment="1">
      <alignment horizontal="center" vertical="center"/>
    </xf>
    <xf numFmtId="0" fontId="93" fillId="0" borderId="0" xfId="0" applyFont="1" applyBorder="1" applyAlignment="1">
      <alignment horizontal="left" vertical="center"/>
    </xf>
    <xf numFmtId="3" fontId="93" fillId="0" borderId="0" xfId="0" applyNumberFormat="1" applyFont="1" applyBorder="1" applyAlignment="1">
      <alignment horizontal="center" vertical="center"/>
    </xf>
    <xf numFmtId="176" fontId="93" fillId="0" borderId="0" xfId="0" applyNumberFormat="1" applyFont="1" applyBorder="1" applyAlignment="1">
      <alignment horizontal="center" vertical="center"/>
    </xf>
    <xf numFmtId="0" fontId="93" fillId="0" borderId="0" xfId="0" applyFont="1" applyAlignment="1">
      <alignment horizontal="center" vertical="center"/>
    </xf>
    <xf numFmtId="0" fontId="108" fillId="2" borderId="34" xfId="0" applyFont="1" applyFill="1" applyBorder="1" applyAlignment="1">
      <alignment horizontal="center" vertical="center"/>
    </xf>
    <xf numFmtId="0" fontId="108" fillId="2" borderId="35" xfId="0" quotePrefix="1" applyFont="1" applyFill="1" applyBorder="1" applyAlignment="1">
      <alignment horizontal="center" vertical="center"/>
    </xf>
    <xf numFmtId="0" fontId="93" fillId="0" borderId="0" xfId="0" applyFont="1" applyAlignment="1">
      <alignment horizontal="left" vertical="center"/>
    </xf>
    <xf numFmtId="0" fontId="109" fillId="0" borderId="6" xfId="0" applyFont="1" applyBorder="1" applyAlignment="1">
      <alignment horizontal="center" vertical="center"/>
    </xf>
    <xf numFmtId="0" fontId="109" fillId="0" borderId="4" xfId="0" applyFont="1" applyBorder="1" applyAlignment="1">
      <alignment horizontal="center" vertical="center"/>
    </xf>
    <xf numFmtId="0" fontId="109" fillId="0" borderId="5" xfId="0" applyFont="1" applyBorder="1" applyAlignment="1">
      <alignment horizontal="center" vertical="center"/>
    </xf>
    <xf numFmtId="41" fontId="44" fillId="0" borderId="0" xfId="423" applyFont="1" applyBorder="1" applyAlignment="1">
      <alignment horizontal="center" vertical="center"/>
    </xf>
    <xf numFmtId="41" fontId="86" fillId="0" borderId="0" xfId="423" applyFont="1" applyFill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87" fillId="0" borderId="0" xfId="0" applyFont="1" applyAlignment="1">
      <alignment vertical="center"/>
    </xf>
    <xf numFmtId="41" fontId="93" fillId="0" borderId="0" xfId="423" applyFont="1" applyAlignment="1">
      <alignment vertical="center"/>
    </xf>
    <xf numFmtId="43" fontId="86" fillId="0" borderId="0" xfId="423" applyNumberFormat="1" applyFont="1" applyAlignment="1">
      <alignment vertical="center"/>
    </xf>
    <xf numFmtId="0" fontId="93" fillId="0" borderId="0" xfId="0" applyFont="1" applyAlignment="1">
      <alignment horizontal="left" vertical="center"/>
    </xf>
    <xf numFmtId="0" fontId="87" fillId="0" borderId="0" xfId="0" applyFont="1" applyBorder="1" applyAlignment="1">
      <alignment horizontal="center" vertical="center"/>
    </xf>
    <xf numFmtId="187" fontId="93" fillId="0" borderId="16" xfId="428" applyNumberFormat="1" applyFont="1" applyBorder="1" applyAlignment="1">
      <alignment horizontal="right" vertical="center"/>
    </xf>
    <xf numFmtId="0" fontId="110" fillId="0" borderId="0" xfId="0" applyFont="1" applyAlignment="1">
      <alignment horizontal="left"/>
    </xf>
    <xf numFmtId="41" fontId="87" fillId="0" borderId="0" xfId="423" applyFont="1" applyAlignment="1">
      <alignment horizontal="left" vertical="center"/>
    </xf>
    <xf numFmtId="0" fontId="87" fillId="0" borderId="0" xfId="0" applyFont="1" applyAlignment="1">
      <alignment horizontal="left" vertical="center"/>
    </xf>
    <xf numFmtId="41" fontId="111" fillId="0" borderId="0" xfId="423" applyFont="1" applyAlignment="1">
      <alignment vertical="center"/>
    </xf>
    <xf numFmtId="41" fontId="96" fillId="0" borderId="0" xfId="423" applyFont="1" applyBorder="1" applyAlignment="1">
      <alignment horizontal="right" vertical="center"/>
    </xf>
    <xf numFmtId="41" fontId="87" fillId="0" borderId="0" xfId="423" applyFont="1" applyBorder="1" applyAlignment="1">
      <alignment horizontal="right" vertical="center"/>
    </xf>
    <xf numFmtId="0" fontId="102" fillId="0" borderId="0" xfId="0" applyFont="1" applyAlignment="1">
      <alignment vertical="center"/>
    </xf>
    <xf numFmtId="41" fontId="102" fillId="0" borderId="0" xfId="423" applyFont="1" applyAlignment="1">
      <alignment vertical="center"/>
    </xf>
    <xf numFmtId="41" fontId="112" fillId="0" borderId="0" xfId="423" applyFont="1" applyAlignment="1">
      <alignment vertical="center"/>
    </xf>
    <xf numFmtId="41" fontId="96" fillId="0" borderId="0" xfId="423" applyFont="1" applyAlignment="1">
      <alignment horizontal="left" vertical="center"/>
    </xf>
    <xf numFmtId="41" fontId="107" fillId="0" borderId="0" xfId="423" applyFont="1" applyAlignment="1">
      <alignment horizontal="center" vertical="center" wrapText="1"/>
    </xf>
    <xf numFmtId="0" fontId="87" fillId="0" borderId="0" xfId="0" applyFont="1" applyAlignment="1"/>
    <xf numFmtId="0" fontId="87" fillId="0" borderId="0" xfId="617" applyFont="1"/>
    <xf numFmtId="0" fontId="32" fillId="0" borderId="0" xfId="622" applyFont="1">
      <alignment vertical="center"/>
    </xf>
    <xf numFmtId="41" fontId="107" fillId="0" borderId="0" xfId="428" applyFont="1" applyAlignment="1">
      <alignment horizontal="center" vertical="center" wrapText="1"/>
    </xf>
    <xf numFmtId="41" fontId="96" fillId="0" borderId="0" xfId="428" applyFont="1" applyBorder="1" applyAlignment="1">
      <alignment horizontal="right" vertical="center"/>
    </xf>
    <xf numFmtId="41" fontId="96" fillId="0" borderId="0" xfId="428" applyFont="1" applyBorder="1" applyAlignment="1">
      <alignment vertical="center"/>
    </xf>
    <xf numFmtId="41" fontId="96" fillId="0" borderId="0" xfId="428" applyFont="1" applyBorder="1" applyAlignment="1">
      <alignment horizontal="center" vertical="center"/>
    </xf>
    <xf numFmtId="41" fontId="90" fillId="0" borderId="0" xfId="428" applyFont="1" applyBorder="1" applyAlignment="1">
      <alignment horizontal="right" vertical="center"/>
    </xf>
    <xf numFmtId="41" fontId="107" fillId="0" borderId="0" xfId="423" applyFont="1" applyAlignment="1">
      <alignment vertical="center"/>
    </xf>
    <xf numFmtId="41" fontId="93" fillId="0" borderId="0" xfId="423" applyFont="1" applyAlignment="1">
      <alignment horizontal="left" vertical="center" wrapText="1"/>
    </xf>
    <xf numFmtId="0" fontId="93" fillId="0" borderId="0" xfId="0" applyFont="1" applyAlignment="1">
      <alignment vertical="center" wrapText="1"/>
    </xf>
    <xf numFmtId="41" fontId="96" fillId="0" borderId="0" xfId="423" applyFont="1" applyAlignment="1">
      <alignment vertical="center"/>
    </xf>
    <xf numFmtId="0" fontId="86" fillId="0" borderId="0" xfId="669" applyFont="1" applyFill="1" applyBorder="1" applyAlignment="1">
      <alignment vertical="center"/>
    </xf>
    <xf numFmtId="187" fontId="86" fillId="0" borderId="0" xfId="423" applyNumberFormat="1" applyFont="1" applyFill="1" applyBorder="1" applyAlignment="1">
      <alignment horizontal="center" vertical="center"/>
    </xf>
    <xf numFmtId="199" fontId="86" fillId="0" borderId="0" xfId="423" applyNumberFormat="1" applyFont="1" applyFill="1" applyBorder="1" applyAlignment="1">
      <alignment horizontal="center" vertical="center"/>
    </xf>
    <xf numFmtId="0" fontId="88" fillId="0" borderId="0" xfId="669" applyFont="1" applyAlignment="1">
      <alignment horizontal="center" vertical="center"/>
    </xf>
    <xf numFmtId="199" fontId="86" fillId="0" borderId="0" xfId="669" applyNumberFormat="1" applyFont="1" applyAlignment="1">
      <alignment horizontal="center" vertical="center"/>
    </xf>
    <xf numFmtId="0" fontId="86" fillId="0" borderId="0" xfId="669" applyFont="1" applyAlignment="1">
      <alignment horizontal="center" vertical="center"/>
    </xf>
    <xf numFmtId="0" fontId="89" fillId="0" borderId="0" xfId="669" applyFont="1" applyAlignment="1">
      <alignment horizontal="center" vertical="center"/>
    </xf>
    <xf numFmtId="0" fontId="44" fillId="0" borderId="0" xfId="0" applyFont="1" applyAlignment="1">
      <alignment vertical="center"/>
    </xf>
    <xf numFmtId="199" fontId="44" fillId="0" borderId="0" xfId="0" applyNumberFormat="1" applyFont="1" applyAlignment="1">
      <alignment vertical="center"/>
    </xf>
    <xf numFmtId="196" fontId="106" fillId="0" borderId="0" xfId="613" applyNumberFormat="1" applyFont="1">
      <alignment vertical="center"/>
    </xf>
    <xf numFmtId="188" fontId="106" fillId="0" borderId="0" xfId="645" applyNumberFormat="1" applyFont="1">
      <alignment vertical="center"/>
    </xf>
    <xf numFmtId="0" fontId="87" fillId="0" borderId="0" xfId="0" applyFont="1" applyAlignment="1">
      <alignment horizontal="right"/>
    </xf>
    <xf numFmtId="49" fontId="87" fillId="0" borderId="0" xfId="0" applyNumberFormat="1" applyFont="1" applyBorder="1"/>
    <xf numFmtId="0" fontId="87" fillId="0" borderId="0" xfId="0" applyFont="1" applyBorder="1"/>
    <xf numFmtId="49" fontId="87" fillId="0" borderId="0" xfId="0" applyNumberFormat="1" applyFont="1"/>
    <xf numFmtId="0" fontId="95" fillId="0" borderId="0" xfId="0" applyFont="1"/>
    <xf numFmtId="0" fontId="96" fillId="0" borderId="0" xfId="0" applyFont="1" applyBorder="1" applyAlignment="1">
      <alignment vertical="center"/>
    </xf>
    <xf numFmtId="0" fontId="96" fillId="0" borderId="49" xfId="0" applyFont="1" applyBorder="1" applyAlignment="1">
      <alignment vertical="center"/>
    </xf>
    <xf numFmtId="0" fontId="116" fillId="0" borderId="0" xfId="0" applyFont="1"/>
    <xf numFmtId="0" fontId="117" fillId="0" borderId="0" xfId="0" applyFont="1"/>
    <xf numFmtId="0" fontId="118" fillId="0" borderId="0" xfId="0" applyFont="1" applyAlignment="1">
      <alignment horizontal="center"/>
    </xf>
    <xf numFmtId="0" fontId="119" fillId="0" borderId="0" xfId="0" applyFont="1" applyAlignment="1">
      <alignment vertical="center"/>
    </xf>
    <xf numFmtId="41" fontId="116" fillId="0" borderId="0" xfId="423" applyFont="1" applyAlignment="1">
      <alignment vertical="center"/>
    </xf>
    <xf numFmtId="41" fontId="120" fillId="0" borderId="0" xfId="423" applyFont="1" applyAlignment="1">
      <alignment vertical="center"/>
    </xf>
    <xf numFmtId="41" fontId="118" fillId="0" borderId="0" xfId="423" applyFont="1" applyAlignment="1">
      <alignment vertical="center"/>
    </xf>
    <xf numFmtId="185" fontId="87" fillId="0" borderId="16" xfId="428" applyNumberFormat="1" applyFont="1" applyBorder="1" applyAlignment="1">
      <alignment horizontal="right" vertical="center"/>
    </xf>
    <xf numFmtId="41" fontId="89" fillId="2" borderId="8" xfId="423" applyFont="1" applyFill="1" applyBorder="1" applyAlignment="1">
      <alignment horizontal="center" vertical="center" wrapText="1"/>
    </xf>
    <xf numFmtId="41" fontId="95" fillId="0" borderId="6" xfId="428" applyFont="1" applyBorder="1" applyAlignment="1">
      <alignment horizontal="center" vertical="center"/>
    </xf>
    <xf numFmtId="185" fontId="95" fillId="0" borderId="16" xfId="428" applyNumberFormat="1" applyFont="1" applyBorder="1" applyAlignment="1">
      <alignment horizontal="right" vertical="center"/>
    </xf>
    <xf numFmtId="185" fontId="95" fillId="0" borderId="16" xfId="428" applyNumberFormat="1" applyFont="1" applyBorder="1" applyAlignment="1">
      <alignment vertical="center"/>
    </xf>
    <xf numFmtId="41" fontId="95" fillId="0" borderId="5" xfId="428" applyFont="1" applyBorder="1" applyAlignment="1">
      <alignment horizontal="center" vertical="center"/>
    </xf>
    <xf numFmtId="185" fontId="95" fillId="0" borderId="7" xfId="428" applyNumberFormat="1" applyFont="1" applyBorder="1" applyAlignment="1">
      <alignment horizontal="right" vertical="center"/>
    </xf>
    <xf numFmtId="185" fontId="95" fillId="0" borderId="7" xfId="428" applyNumberFormat="1" applyFont="1" applyBorder="1" applyAlignment="1">
      <alignment vertical="center"/>
    </xf>
    <xf numFmtId="0" fontId="94" fillId="0" borderId="0" xfId="0" applyFont="1" applyAlignment="1">
      <alignment vertical="center" wrapText="1"/>
    </xf>
    <xf numFmtId="0" fontId="43" fillId="0" borderId="0" xfId="0" applyFont="1" applyAlignment="1">
      <alignment vertical="center" wrapText="1"/>
    </xf>
    <xf numFmtId="41" fontId="101" fillId="0" borderId="0" xfId="428" applyFont="1" applyAlignment="1">
      <alignment vertical="center"/>
    </xf>
    <xf numFmtId="185" fontId="87" fillId="0" borderId="47" xfId="428" applyNumberFormat="1" applyFont="1" applyBorder="1" applyAlignment="1">
      <alignment horizontal="right" vertical="center"/>
    </xf>
    <xf numFmtId="41" fontId="89" fillId="2" borderId="8" xfId="428" applyFont="1" applyFill="1" applyBorder="1" applyAlignment="1">
      <alignment horizontal="center" vertical="center" wrapText="1"/>
    </xf>
    <xf numFmtId="41" fontId="95" fillId="0" borderId="33" xfId="428" applyFont="1" applyBorder="1" applyAlignment="1">
      <alignment horizontal="center" vertical="center"/>
    </xf>
    <xf numFmtId="185" fontId="95" fillId="0" borderId="47" xfId="428" applyNumberFormat="1" applyFont="1" applyBorder="1" applyAlignment="1">
      <alignment horizontal="right" vertical="center"/>
    </xf>
    <xf numFmtId="185" fontId="95" fillId="0" borderId="47" xfId="428" applyNumberFormat="1" applyFont="1" applyBorder="1" applyAlignment="1">
      <alignment vertical="center"/>
    </xf>
    <xf numFmtId="41" fontId="89" fillId="2" borderId="28" xfId="428" applyFont="1" applyFill="1" applyBorder="1" applyAlignment="1">
      <alignment horizontal="center" vertical="center" wrapText="1"/>
    </xf>
    <xf numFmtId="185" fontId="95" fillId="0" borderId="46" xfId="428" applyNumberFormat="1" applyFont="1" applyBorder="1" applyAlignment="1">
      <alignment horizontal="right" vertical="center"/>
    </xf>
    <xf numFmtId="41" fontId="93" fillId="0" borderId="0" xfId="428" applyFont="1" applyAlignment="1">
      <alignment horizontal="right" vertical="center"/>
    </xf>
    <xf numFmtId="41" fontId="121" fillId="2" borderId="8" xfId="423" applyFont="1" applyFill="1" applyBorder="1" applyAlignment="1">
      <alignment horizontal="center" vertical="center" wrapText="1"/>
    </xf>
    <xf numFmtId="41" fontId="122" fillId="0" borderId="66" xfId="428" applyFont="1" applyBorder="1" applyAlignment="1">
      <alignment horizontal="center" vertical="center"/>
    </xf>
    <xf numFmtId="185" fontId="122" fillId="0" borderId="13" xfId="428" applyNumberFormat="1" applyFont="1" applyBorder="1" applyAlignment="1">
      <alignment horizontal="right" vertical="center"/>
    </xf>
    <xf numFmtId="185" fontId="122" fillId="0" borderId="13" xfId="428" applyNumberFormat="1" applyFont="1" applyBorder="1" applyAlignment="1">
      <alignment vertical="center"/>
    </xf>
    <xf numFmtId="41" fontId="122" fillId="0" borderId="5" xfId="428" applyFont="1" applyBorder="1" applyAlignment="1">
      <alignment horizontal="center" vertical="center"/>
    </xf>
    <xf numFmtId="185" fontId="122" fillId="0" borderId="7" xfId="428" applyNumberFormat="1" applyFont="1" applyBorder="1" applyAlignment="1">
      <alignment horizontal="right" vertical="center"/>
    </xf>
    <xf numFmtId="185" fontId="122" fillId="0" borderId="7" xfId="428" applyNumberFormat="1" applyFont="1" applyBorder="1" applyAlignment="1">
      <alignment vertical="center"/>
    </xf>
    <xf numFmtId="41" fontId="121" fillId="2" borderId="28" xfId="423" applyFont="1" applyFill="1" applyBorder="1" applyAlignment="1">
      <alignment horizontal="center" vertical="center" wrapText="1"/>
    </xf>
    <xf numFmtId="185" fontId="122" fillId="0" borderId="85" xfId="428" applyNumberFormat="1" applyFont="1" applyBorder="1" applyAlignment="1">
      <alignment horizontal="right" vertical="center"/>
    </xf>
    <xf numFmtId="185" fontId="122" fillId="0" borderId="12" xfId="428" applyNumberFormat="1" applyFont="1" applyBorder="1" applyAlignment="1">
      <alignment horizontal="right" vertical="center"/>
    </xf>
    <xf numFmtId="41" fontId="89" fillId="2" borderId="28" xfId="423" applyFont="1" applyFill="1" applyBorder="1" applyAlignment="1">
      <alignment horizontal="center" vertical="center" wrapText="1"/>
    </xf>
    <xf numFmtId="185" fontId="95" fillId="0" borderId="15" xfId="428" applyNumberFormat="1" applyFont="1" applyBorder="1" applyAlignment="1">
      <alignment horizontal="right" vertical="center"/>
    </xf>
    <xf numFmtId="185" fontId="95" fillId="0" borderId="12" xfId="428" applyNumberFormat="1" applyFont="1" applyBorder="1" applyAlignment="1">
      <alignment horizontal="right" vertical="center"/>
    </xf>
    <xf numFmtId="41" fontId="87" fillId="0" borderId="0" xfId="428" applyFont="1" applyAlignment="1">
      <alignment horizontal="right" vertical="center"/>
    </xf>
    <xf numFmtId="0" fontId="0" fillId="0" borderId="0" xfId="0" applyFont="1"/>
    <xf numFmtId="0" fontId="101" fillId="0" borderId="0" xfId="0" applyFont="1" applyAlignment="1">
      <alignment vertical="center"/>
    </xf>
    <xf numFmtId="187" fontId="32" fillId="0" borderId="7" xfId="617" applyNumberFormat="1" applyFont="1" applyBorder="1" applyAlignment="1">
      <alignment horizontal="right" vertical="center"/>
    </xf>
    <xf numFmtId="0" fontId="123" fillId="2" borderId="35" xfId="617" applyFont="1" applyFill="1" applyBorder="1" applyAlignment="1">
      <alignment horizontal="center" vertical="center" wrapText="1"/>
    </xf>
    <xf numFmtId="192" fontId="110" fillId="0" borderId="3" xfId="617" applyNumberFormat="1" applyFont="1" applyBorder="1" applyAlignment="1">
      <alignment horizontal="right" vertical="center"/>
    </xf>
    <xf numFmtId="0" fontId="110" fillId="0" borderId="3" xfId="0" applyFont="1" applyBorder="1" applyAlignment="1">
      <alignment horizontal="center" vertical="center" wrapText="1"/>
    </xf>
    <xf numFmtId="187" fontId="110" fillId="0" borderId="3" xfId="617" applyNumberFormat="1" applyFont="1" applyBorder="1" applyAlignment="1">
      <alignment horizontal="right" vertical="center"/>
    </xf>
    <xf numFmtId="0" fontId="110" fillId="0" borderId="7" xfId="0" applyFont="1" applyBorder="1" applyAlignment="1">
      <alignment horizontal="center" vertical="center" wrapText="1"/>
    </xf>
    <xf numFmtId="187" fontId="110" fillId="0" borderId="7" xfId="617" applyNumberFormat="1" applyFont="1" applyBorder="1" applyAlignment="1">
      <alignment horizontal="right" vertical="center"/>
    </xf>
    <xf numFmtId="41" fontId="94" fillId="0" borderId="0" xfId="423" applyFont="1" applyAlignment="1">
      <alignment horizontal="left" vertical="center"/>
    </xf>
    <xf numFmtId="0" fontId="94" fillId="0" borderId="0" xfId="0" applyFont="1" applyAlignment="1">
      <alignment horizontal="left" vertical="center"/>
    </xf>
    <xf numFmtId="0" fontId="43" fillId="0" borderId="0" xfId="0" applyFont="1" applyAlignment="1">
      <alignment horizontal="left" vertical="center"/>
    </xf>
    <xf numFmtId="41" fontId="43" fillId="0" borderId="0" xfId="423" applyFont="1" applyAlignment="1">
      <alignment horizontal="left" vertical="center"/>
    </xf>
    <xf numFmtId="41" fontId="43" fillId="0" borderId="0" xfId="423" applyFont="1" applyAlignment="1">
      <alignment vertical="center"/>
    </xf>
    <xf numFmtId="0" fontId="94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0" fontId="123" fillId="2" borderId="35" xfId="617" quotePrefix="1" applyFont="1" applyFill="1" applyBorder="1" applyAlignment="1">
      <alignment horizontal="center" vertical="center" wrapText="1"/>
    </xf>
    <xf numFmtId="0" fontId="123" fillId="2" borderId="83" xfId="617" quotePrefix="1" applyFont="1" applyFill="1" applyBorder="1" applyAlignment="1">
      <alignment horizontal="center" vertical="center" wrapText="1"/>
    </xf>
    <xf numFmtId="0" fontId="89" fillId="2" borderId="36" xfId="617" quotePrefix="1" applyFont="1" applyFill="1" applyBorder="1" applyAlignment="1">
      <alignment horizontal="center" vertical="center" wrapText="1"/>
    </xf>
    <xf numFmtId="192" fontId="95" fillId="0" borderId="30" xfId="617" applyNumberFormat="1" applyFont="1" applyBorder="1" applyAlignment="1">
      <alignment horizontal="right" vertical="center"/>
    </xf>
    <xf numFmtId="192" fontId="95" fillId="0" borderId="9" xfId="617" applyNumberFormat="1" applyFont="1" applyBorder="1" applyAlignment="1">
      <alignment horizontal="right" vertical="center"/>
    </xf>
    <xf numFmtId="187" fontId="110" fillId="0" borderId="30" xfId="617" applyNumberFormat="1" applyFont="1" applyBorder="1" applyAlignment="1">
      <alignment horizontal="right" vertical="center"/>
    </xf>
    <xf numFmtId="187" fontId="95" fillId="0" borderId="9" xfId="617" applyNumberFormat="1" applyFont="1" applyBorder="1" applyAlignment="1">
      <alignment horizontal="right" vertical="center"/>
    </xf>
    <xf numFmtId="187" fontId="110" fillId="0" borderId="84" xfId="617" applyNumberFormat="1" applyFont="1" applyBorder="1" applyAlignment="1">
      <alignment horizontal="right" vertical="center"/>
    </xf>
    <xf numFmtId="187" fontId="95" fillId="0" borderId="12" xfId="617" applyNumberFormat="1" applyFont="1" applyBorder="1" applyAlignment="1">
      <alignment horizontal="right" vertical="center"/>
    </xf>
    <xf numFmtId="0" fontId="32" fillId="0" borderId="0" xfId="0" applyFont="1" applyBorder="1" applyAlignment="1">
      <alignment horizontal="left" vertical="center" wrapText="1"/>
    </xf>
    <xf numFmtId="0" fontId="87" fillId="0" borderId="0" xfId="0" applyFont="1" applyBorder="1" applyAlignment="1">
      <alignment horizontal="left" vertical="center"/>
    </xf>
    <xf numFmtId="41" fontId="113" fillId="0" borderId="0" xfId="423" applyFont="1" applyAlignment="1">
      <alignment vertical="center"/>
    </xf>
    <xf numFmtId="41" fontId="124" fillId="0" borderId="0" xfId="423" applyFont="1" applyAlignment="1">
      <alignment vertical="center"/>
    </xf>
    <xf numFmtId="41" fontId="124" fillId="0" borderId="0" xfId="423" applyFont="1" applyAlignment="1">
      <alignment horizontal="right" vertical="center"/>
    </xf>
    <xf numFmtId="0" fontId="125" fillId="0" borderId="0" xfId="0" applyFont="1"/>
    <xf numFmtId="0" fontId="4" fillId="0" borderId="0" xfId="0" applyFont="1"/>
    <xf numFmtId="41" fontId="87" fillId="0" borderId="0" xfId="423" applyFont="1" applyAlignment="1">
      <alignment horizontal="right" vertical="center"/>
    </xf>
    <xf numFmtId="0" fontId="123" fillId="2" borderId="34" xfId="0" applyFont="1" applyFill="1" applyBorder="1" applyAlignment="1">
      <alignment horizontal="center" vertical="center" wrapText="1"/>
    </xf>
    <xf numFmtId="0" fontId="123" fillId="2" borderId="35" xfId="0" applyFont="1" applyFill="1" applyBorder="1" applyAlignment="1">
      <alignment horizontal="center" vertical="center" wrapText="1"/>
    </xf>
    <xf numFmtId="0" fontId="123" fillId="2" borderId="36" xfId="0" applyFont="1" applyFill="1" applyBorder="1" applyAlignment="1">
      <alignment horizontal="center" vertical="center" wrapText="1"/>
    </xf>
    <xf numFmtId="0" fontId="110" fillId="0" borderId="6" xfId="0" applyFont="1" applyBorder="1" applyAlignment="1">
      <alignment horizontal="center" vertical="center" wrapText="1"/>
    </xf>
    <xf numFmtId="187" fontId="110" fillId="0" borderId="16" xfId="617" applyNumberFormat="1" applyFont="1" applyBorder="1" applyAlignment="1">
      <alignment horizontal="right" vertical="center"/>
    </xf>
    <xf numFmtId="187" fontId="95" fillId="0" borderId="16" xfId="617" applyNumberFormat="1" applyFont="1" applyBorder="1" applyAlignment="1">
      <alignment horizontal="right" vertical="center"/>
    </xf>
    <xf numFmtId="0" fontId="95" fillId="0" borderId="15" xfId="617" applyNumberFormat="1" applyFont="1" applyBorder="1" applyAlignment="1">
      <alignment horizontal="right" vertical="center" wrapText="1"/>
    </xf>
    <xf numFmtId="0" fontId="110" fillId="0" borderId="4" xfId="0" applyFont="1" applyBorder="1" applyAlignment="1">
      <alignment horizontal="center" vertical="center" wrapText="1"/>
    </xf>
    <xf numFmtId="187" fontId="95" fillId="0" borderId="3" xfId="617" applyNumberFormat="1" applyFont="1" applyBorder="1" applyAlignment="1">
      <alignment horizontal="right" vertical="center"/>
    </xf>
    <xf numFmtId="0" fontId="95" fillId="0" borderId="15" xfId="617" applyNumberFormat="1" applyFont="1" applyBorder="1" applyAlignment="1">
      <alignment horizontal="right" vertical="center"/>
    </xf>
    <xf numFmtId="0" fontId="110" fillId="0" borderId="14" xfId="0" applyFont="1" applyBorder="1" applyAlignment="1">
      <alignment horizontal="center" vertical="center" wrapText="1"/>
    </xf>
    <xf numFmtId="187" fontId="110" fillId="0" borderId="8" xfId="617" applyNumberFormat="1" applyFont="1" applyBorder="1" applyAlignment="1">
      <alignment horizontal="right" vertical="center"/>
    </xf>
    <xf numFmtId="187" fontId="95" fillId="0" borderId="8" xfId="617" applyNumberFormat="1" applyFont="1" applyBorder="1" applyAlignment="1">
      <alignment horizontal="right" vertical="center"/>
    </xf>
    <xf numFmtId="0" fontId="95" fillId="0" borderId="28" xfId="617" applyNumberFormat="1" applyFont="1" applyBorder="1" applyAlignment="1">
      <alignment horizontal="right" vertical="center"/>
    </xf>
    <xf numFmtId="0" fontId="110" fillId="0" borderId="33" xfId="0" applyFont="1" applyBorder="1" applyAlignment="1">
      <alignment horizontal="center" vertical="center" wrapText="1"/>
    </xf>
    <xf numFmtId="187" fontId="110" fillId="0" borderId="47" xfId="0" applyNumberFormat="1" applyFont="1" applyBorder="1" applyAlignment="1">
      <alignment horizontal="right" vertical="center"/>
    </xf>
    <xf numFmtId="187" fontId="95" fillId="0" borderId="47" xfId="0" applyNumberFormat="1" applyFont="1" applyBorder="1" applyAlignment="1">
      <alignment horizontal="right" vertical="center"/>
    </xf>
    <xf numFmtId="0" fontId="95" fillId="0" borderId="46" xfId="0" applyNumberFormat="1" applyFont="1" applyBorder="1" applyAlignment="1">
      <alignment horizontal="right" vertical="center"/>
    </xf>
    <xf numFmtId="0" fontId="93" fillId="0" borderId="0" xfId="0" applyFont="1" applyBorder="1" applyAlignment="1">
      <alignment vertical="center"/>
    </xf>
    <xf numFmtId="41" fontId="114" fillId="0" borderId="0" xfId="423" applyFont="1" applyAlignment="1">
      <alignment vertical="center"/>
    </xf>
    <xf numFmtId="43" fontId="114" fillId="0" borderId="0" xfId="423" applyNumberFormat="1" applyFont="1" applyAlignment="1">
      <alignment vertical="center"/>
    </xf>
    <xf numFmtId="41" fontId="126" fillId="0" borderId="0" xfId="423" applyFont="1" applyAlignment="1">
      <alignment vertical="center"/>
    </xf>
    <xf numFmtId="41" fontId="127" fillId="0" borderId="0" xfId="423" applyFont="1" applyAlignment="1">
      <alignment vertical="center"/>
    </xf>
    <xf numFmtId="197" fontId="113" fillId="0" borderId="0" xfId="423" applyNumberFormat="1" applyFont="1" applyAlignment="1">
      <alignment vertical="center"/>
    </xf>
    <xf numFmtId="43" fontId="113" fillId="0" borderId="0" xfId="423" applyNumberFormat="1" applyFont="1" applyAlignment="1">
      <alignment vertical="center"/>
    </xf>
    <xf numFmtId="41" fontId="107" fillId="2" borderId="7" xfId="423" applyFont="1" applyFill="1" applyBorder="1" applyAlignment="1">
      <alignment horizontal="center" vertical="center" wrapText="1"/>
    </xf>
    <xf numFmtId="41" fontId="96" fillId="2" borderId="7" xfId="423" applyFont="1" applyFill="1" applyBorder="1" applyAlignment="1">
      <alignment horizontal="center" vertical="center" wrapText="1"/>
    </xf>
    <xf numFmtId="41" fontId="87" fillId="0" borderId="34" xfId="423" applyFont="1" applyBorder="1" applyAlignment="1">
      <alignment horizontal="center" vertical="center"/>
    </xf>
    <xf numFmtId="187" fontId="32" fillId="0" borderId="35" xfId="617" applyNumberFormat="1" applyFont="1" applyBorder="1" applyAlignment="1">
      <alignment horizontal="right" vertical="center"/>
    </xf>
    <xf numFmtId="187" fontId="32" fillId="0" borderId="35" xfId="423" applyNumberFormat="1" applyFont="1" applyBorder="1" applyAlignment="1">
      <alignment horizontal="right" vertical="center"/>
    </xf>
    <xf numFmtId="41" fontId="87" fillId="0" borderId="6" xfId="423" applyFont="1" applyBorder="1" applyAlignment="1">
      <alignment horizontal="center" vertical="center"/>
    </xf>
    <xf numFmtId="187" fontId="32" fillId="0" borderId="17" xfId="617" applyNumberFormat="1" applyFont="1" applyBorder="1" applyAlignment="1">
      <alignment horizontal="right" vertical="center"/>
    </xf>
    <xf numFmtId="187" fontId="32" fillId="0" borderId="17" xfId="423" applyNumberFormat="1" applyFont="1" applyBorder="1" applyAlignment="1">
      <alignment horizontal="right" vertical="center"/>
    </xf>
    <xf numFmtId="187" fontId="87" fillId="0" borderId="17" xfId="617" applyNumberFormat="1" applyFont="1" applyBorder="1" applyAlignment="1">
      <alignment horizontal="right" vertical="center"/>
    </xf>
    <xf numFmtId="41" fontId="87" fillId="0" borderId="5" xfId="423" applyFont="1" applyBorder="1" applyAlignment="1">
      <alignment horizontal="center" vertical="center"/>
    </xf>
    <xf numFmtId="187" fontId="32" fillId="0" borderId="7" xfId="423" applyNumberFormat="1" applyFont="1" applyBorder="1" applyAlignment="1">
      <alignment horizontal="right" vertical="center"/>
    </xf>
    <xf numFmtId="187" fontId="87" fillId="0" borderId="7" xfId="617" applyNumberFormat="1" applyFont="1" applyBorder="1" applyAlignment="1">
      <alignment horizontal="right" vertical="center"/>
    </xf>
    <xf numFmtId="187" fontId="93" fillId="0" borderId="7" xfId="428" applyNumberFormat="1" applyFont="1" applyBorder="1" applyAlignment="1">
      <alignment horizontal="right" vertical="center"/>
    </xf>
    <xf numFmtId="187" fontId="87" fillId="0" borderId="17" xfId="617" applyNumberFormat="1" applyFont="1" applyFill="1" applyBorder="1" applyAlignment="1">
      <alignment horizontal="right" vertical="center"/>
    </xf>
    <xf numFmtId="187" fontId="87" fillId="0" borderId="17" xfId="428" applyNumberFormat="1" applyFont="1" applyBorder="1" applyAlignment="1">
      <alignment horizontal="right" vertical="center"/>
    </xf>
    <xf numFmtId="187" fontId="87" fillId="0" borderId="7" xfId="617" applyNumberFormat="1" applyFont="1" applyFill="1" applyBorder="1" applyAlignment="1">
      <alignment horizontal="right" vertical="center"/>
    </xf>
    <xf numFmtId="41" fontId="113" fillId="0" borderId="0" xfId="423" applyFont="1" applyBorder="1" applyAlignment="1">
      <alignment vertical="center"/>
    </xf>
    <xf numFmtId="43" fontId="128" fillId="0" borderId="0" xfId="423" applyNumberFormat="1" applyFont="1" applyAlignment="1">
      <alignment horizontal="center" vertical="center" wrapText="1"/>
    </xf>
    <xf numFmtId="41" fontId="96" fillId="2" borderId="12" xfId="423" applyFont="1" applyFill="1" applyBorder="1" applyAlignment="1">
      <alignment horizontal="center" vertical="center" wrapText="1"/>
    </xf>
    <xf numFmtId="187" fontId="32" fillId="0" borderId="36" xfId="617" applyNumberFormat="1" applyFont="1" applyBorder="1" applyAlignment="1">
      <alignment horizontal="right" vertical="center"/>
    </xf>
    <xf numFmtId="187" fontId="87" fillId="0" borderId="44" xfId="617" applyNumberFormat="1" applyFont="1" applyBorder="1" applyAlignment="1">
      <alignment horizontal="right" vertical="center"/>
    </xf>
    <xf numFmtId="187" fontId="87" fillId="0" borderId="12" xfId="617" applyNumberFormat="1" applyFont="1" applyBorder="1" applyAlignment="1">
      <alignment horizontal="right" vertical="center"/>
    </xf>
    <xf numFmtId="197" fontId="113" fillId="0" borderId="0" xfId="423" applyNumberFormat="1" applyFont="1" applyBorder="1" applyAlignment="1">
      <alignment vertical="center"/>
    </xf>
    <xf numFmtId="0" fontId="96" fillId="2" borderId="34" xfId="0" applyFont="1" applyFill="1" applyBorder="1" applyAlignment="1">
      <alignment horizontal="center" vertical="center"/>
    </xf>
    <xf numFmtId="0" fontId="96" fillId="2" borderId="35" xfId="0" applyFont="1" applyFill="1" applyBorder="1" applyAlignment="1">
      <alignment horizontal="center" vertical="center"/>
    </xf>
    <xf numFmtId="0" fontId="96" fillId="2" borderId="36" xfId="0" applyFont="1" applyFill="1" applyBorder="1" applyAlignment="1">
      <alignment horizontal="center" vertical="center"/>
    </xf>
    <xf numFmtId="0" fontId="87" fillId="0" borderId="6" xfId="0" applyFont="1" applyBorder="1" applyAlignment="1">
      <alignment horizontal="center" vertical="center"/>
    </xf>
    <xf numFmtId="188" fontId="87" fillId="0" borderId="44" xfId="0" applyNumberFormat="1" applyFont="1" applyBorder="1" applyAlignment="1">
      <alignment horizontal="right" vertical="center"/>
    </xf>
    <xf numFmtId="0" fontId="87" fillId="0" borderId="4" xfId="0" applyFont="1" applyBorder="1" applyAlignment="1">
      <alignment horizontal="center" vertical="center"/>
    </xf>
    <xf numFmtId="185" fontId="87" fillId="0" borderId="3" xfId="428" applyNumberFormat="1" applyFont="1" applyBorder="1" applyAlignment="1">
      <alignment horizontal="right" vertical="center"/>
    </xf>
    <xf numFmtId="188" fontId="87" fillId="0" borderId="9" xfId="0" applyNumberFormat="1" applyFont="1" applyBorder="1" applyAlignment="1">
      <alignment horizontal="right" vertical="center"/>
    </xf>
    <xf numFmtId="0" fontId="87" fillId="0" borderId="14" xfId="0" applyFont="1" applyBorder="1" applyAlignment="1">
      <alignment horizontal="center" vertical="center"/>
    </xf>
    <xf numFmtId="188" fontId="87" fillId="0" borderId="28" xfId="0" applyNumberFormat="1" applyFont="1" applyBorder="1" applyAlignment="1">
      <alignment horizontal="right" vertical="center"/>
    </xf>
    <xf numFmtId="0" fontId="87" fillId="0" borderId="33" xfId="0" applyFont="1" applyBorder="1" applyAlignment="1">
      <alignment horizontal="center" vertical="center"/>
    </xf>
    <xf numFmtId="188" fontId="87" fillId="0" borderId="46" xfId="0" applyNumberFormat="1" applyFont="1" applyFill="1" applyBorder="1" applyAlignment="1">
      <alignment horizontal="right" vertical="center"/>
    </xf>
    <xf numFmtId="185" fontId="95" fillId="0" borderId="8" xfId="428" applyNumberFormat="1" applyFont="1" applyBorder="1" applyAlignment="1">
      <alignment horizontal="right" vertical="center"/>
    </xf>
    <xf numFmtId="187" fontId="109" fillId="0" borderId="53" xfId="617" applyNumberFormat="1" applyFont="1" applyBorder="1" applyAlignment="1">
      <alignment horizontal="right" vertical="center"/>
    </xf>
    <xf numFmtId="187" fontId="109" fillId="0" borderId="54" xfId="617" applyNumberFormat="1" applyFont="1" applyBorder="1" applyAlignment="1">
      <alignment horizontal="right" vertical="center"/>
    </xf>
    <xf numFmtId="187" fontId="21" fillId="0" borderId="54" xfId="617" applyNumberFormat="1" applyFont="1" applyBorder="1" applyAlignment="1">
      <alignment horizontal="right" vertical="center"/>
    </xf>
    <xf numFmtId="187" fontId="17" fillId="0" borderId="55" xfId="617" applyNumberFormat="1" applyFont="1" applyBorder="1" applyAlignment="1">
      <alignment horizontal="right" vertical="center"/>
    </xf>
    <xf numFmtId="187" fontId="109" fillId="0" borderId="56" xfId="617" applyNumberFormat="1" applyFont="1" applyBorder="1" applyAlignment="1">
      <alignment horizontal="right" vertical="center"/>
    </xf>
    <xf numFmtId="187" fontId="109" fillId="0" borderId="57" xfId="617" applyNumberFormat="1" applyFont="1" applyBorder="1" applyAlignment="1">
      <alignment horizontal="right" vertical="center"/>
    </xf>
    <xf numFmtId="187" fontId="21" fillId="0" borderId="57" xfId="617" applyNumberFormat="1" applyFont="1" applyBorder="1" applyAlignment="1">
      <alignment horizontal="right" vertical="center"/>
    </xf>
    <xf numFmtId="187" fontId="17" fillId="0" borderId="58" xfId="617" applyNumberFormat="1" applyFont="1" applyBorder="1" applyAlignment="1">
      <alignment horizontal="right" vertical="center"/>
    </xf>
    <xf numFmtId="192" fontId="109" fillId="0" borderId="59" xfId="617" applyNumberFormat="1" applyFont="1" applyBorder="1" applyAlignment="1">
      <alignment horizontal="right" vertical="center"/>
    </xf>
    <xf numFmtId="192" fontId="21" fillId="0" borderId="59" xfId="617" applyNumberFormat="1" applyFont="1" applyBorder="1" applyAlignment="1">
      <alignment horizontal="right" vertical="center"/>
    </xf>
    <xf numFmtId="192" fontId="21" fillId="0" borderId="60" xfId="617" applyNumberFormat="1" applyFont="1" applyBorder="1" applyAlignment="1">
      <alignment horizontal="right" vertical="center"/>
    </xf>
    <xf numFmtId="192" fontId="17" fillId="0" borderId="61" xfId="617" applyNumberFormat="1" applyFont="1" applyBorder="1" applyAlignment="1">
      <alignment horizontal="right" vertical="center"/>
    </xf>
    <xf numFmtId="186" fontId="113" fillId="0" borderId="0" xfId="423" applyNumberFormat="1" applyFont="1" applyAlignment="1">
      <alignment vertical="center"/>
    </xf>
    <xf numFmtId="186" fontId="114" fillId="0" borderId="0" xfId="423" applyNumberFormat="1" applyFont="1" applyAlignment="1">
      <alignment vertical="center"/>
    </xf>
    <xf numFmtId="43" fontId="12" fillId="0" borderId="0" xfId="423" applyNumberFormat="1" applyFont="1" applyAlignment="1">
      <alignment horizontal="center" vertical="center" wrapText="1"/>
    </xf>
    <xf numFmtId="186" fontId="89" fillId="2" borderId="3" xfId="423" applyNumberFormat="1" applyFont="1" applyFill="1" applyBorder="1" applyAlignment="1">
      <alignment horizontal="center" vertical="center"/>
    </xf>
    <xf numFmtId="41" fontId="89" fillId="2" borderId="3" xfId="423" applyFont="1" applyFill="1" applyBorder="1" applyAlignment="1">
      <alignment horizontal="center" vertical="center"/>
    </xf>
    <xf numFmtId="41" fontId="89" fillId="2" borderId="9" xfId="423" applyFont="1" applyFill="1" applyBorder="1" applyAlignment="1">
      <alignment horizontal="center" vertical="center"/>
    </xf>
    <xf numFmtId="41" fontId="95" fillId="0" borderId="14" xfId="428" applyFont="1" applyBorder="1" applyAlignment="1">
      <alignment horizontal="center" vertical="center"/>
    </xf>
    <xf numFmtId="41" fontId="95" fillId="0" borderId="6" xfId="428" applyFont="1" applyBorder="1" applyAlignment="1">
      <alignment vertical="center"/>
    </xf>
    <xf numFmtId="41" fontId="95" fillId="0" borderId="4" xfId="428" applyFont="1" applyBorder="1" applyAlignment="1">
      <alignment vertical="center"/>
    </xf>
    <xf numFmtId="41" fontId="95" fillId="0" borderId="5" xfId="428" applyFont="1" applyBorder="1" applyAlignment="1">
      <alignment vertical="center"/>
    </xf>
    <xf numFmtId="185" fontId="95" fillId="0" borderId="0" xfId="428" applyNumberFormat="1" applyFont="1" applyBorder="1" applyAlignment="1">
      <alignment horizontal="center"/>
    </xf>
    <xf numFmtId="185" fontId="122" fillId="35" borderId="0" xfId="0" applyNumberFormat="1" applyFont="1" applyFill="1" applyBorder="1" applyAlignment="1">
      <alignment vertical="center"/>
    </xf>
    <xf numFmtId="198" fontId="122" fillId="35" borderId="0" xfId="0" applyNumberFormat="1" applyFont="1" applyFill="1" applyBorder="1" applyAlignment="1">
      <alignment vertical="center"/>
    </xf>
    <xf numFmtId="0" fontId="94" fillId="0" borderId="0" xfId="0" applyFont="1" applyAlignment="1">
      <alignment horizontal="center" vertical="center"/>
    </xf>
    <xf numFmtId="0" fontId="96" fillId="0" borderId="0" xfId="0" applyFont="1" applyFill="1" applyBorder="1" applyAlignment="1">
      <alignment horizontal="center" vertical="center" wrapText="1"/>
    </xf>
    <xf numFmtId="0" fontId="96" fillId="2" borderId="10" xfId="0" applyFont="1" applyFill="1" applyBorder="1" applyAlignment="1">
      <alignment horizontal="center" vertical="center" wrapText="1"/>
    </xf>
    <xf numFmtId="0" fontId="96" fillId="2" borderId="11" xfId="0" applyFont="1" applyFill="1" applyBorder="1" applyAlignment="1">
      <alignment horizontal="center" vertical="center" wrapText="1"/>
    </xf>
    <xf numFmtId="0" fontId="87" fillId="0" borderId="19" xfId="0" applyFont="1" applyFill="1" applyBorder="1" applyAlignment="1">
      <alignment horizontal="center" vertical="center" wrapText="1"/>
    </xf>
    <xf numFmtId="185" fontId="87" fillId="0" borderId="19" xfId="617" applyNumberFormat="1" applyFont="1" applyFill="1" applyBorder="1" applyAlignment="1">
      <alignment horizontal="right" vertical="center"/>
    </xf>
    <xf numFmtId="188" fontId="87" fillId="0" borderId="21" xfId="617" applyNumberFormat="1" applyFont="1" applyFill="1" applyBorder="1" applyAlignment="1">
      <alignment horizontal="right" vertical="center"/>
    </xf>
    <xf numFmtId="0" fontId="87" fillId="0" borderId="0" xfId="0" applyFont="1" applyFill="1" applyBorder="1" applyAlignment="1">
      <alignment horizontal="right" vertical="center" wrapText="1"/>
    </xf>
    <xf numFmtId="0" fontId="87" fillId="0" borderId="22" xfId="0" applyFont="1" applyFill="1" applyBorder="1" applyAlignment="1">
      <alignment horizontal="center" vertical="center" wrapText="1"/>
    </xf>
    <xf numFmtId="185" fontId="87" fillId="0" borderId="22" xfId="428" applyNumberFormat="1" applyFont="1" applyFill="1" applyBorder="1" applyAlignment="1">
      <alignment horizontal="right" vertical="center"/>
    </xf>
    <xf numFmtId="185" fontId="87" fillId="0" borderId="20" xfId="428" applyNumberFormat="1" applyFont="1" applyFill="1" applyBorder="1" applyAlignment="1">
      <alignment horizontal="right" vertical="center"/>
    </xf>
    <xf numFmtId="188" fontId="87" fillId="0" borderId="24" xfId="428" applyNumberFormat="1" applyFont="1" applyFill="1" applyBorder="1" applyAlignment="1">
      <alignment horizontal="right" vertical="center"/>
    </xf>
    <xf numFmtId="185" fontId="87" fillId="0" borderId="29" xfId="428" applyNumberFormat="1" applyFont="1" applyFill="1" applyBorder="1" applyAlignment="1">
      <alignment horizontal="right" vertical="center"/>
    </xf>
    <xf numFmtId="185" fontId="87" fillId="0" borderId="27" xfId="428" applyNumberFormat="1" applyFont="1" applyFill="1" applyBorder="1" applyAlignment="1">
      <alignment horizontal="right" vertical="center"/>
    </xf>
    <xf numFmtId="0" fontId="87" fillId="0" borderId="26" xfId="0" applyFont="1" applyFill="1" applyBorder="1" applyAlignment="1">
      <alignment horizontal="center" vertical="center" wrapText="1"/>
    </xf>
    <xf numFmtId="185" fontId="87" fillId="0" borderId="26" xfId="428" applyNumberFormat="1" applyFont="1" applyFill="1" applyBorder="1" applyAlignment="1">
      <alignment horizontal="right" vertical="center"/>
    </xf>
    <xf numFmtId="185" fontId="87" fillId="0" borderId="25" xfId="428" applyNumberFormat="1" applyFont="1" applyFill="1" applyBorder="1" applyAlignment="1">
      <alignment horizontal="right" vertical="center"/>
    </xf>
    <xf numFmtId="188" fontId="87" fillId="0" borderId="23" xfId="428" applyNumberFormat="1" applyFont="1" applyFill="1" applyBorder="1" applyAlignment="1">
      <alignment horizontal="right" vertical="center"/>
    </xf>
    <xf numFmtId="188" fontId="87" fillId="0" borderId="91" xfId="428" applyNumberFormat="1" applyFont="1" applyFill="1" applyBorder="1" applyAlignment="1">
      <alignment horizontal="right" vertical="center"/>
    </xf>
    <xf numFmtId="0" fontId="87" fillId="0" borderId="0" xfId="0" applyFont="1" applyFill="1" applyBorder="1" applyAlignment="1">
      <alignment horizontal="center" vertical="center" wrapText="1"/>
    </xf>
    <xf numFmtId="185" fontId="87" fillId="0" borderId="0" xfId="428" applyNumberFormat="1" applyFont="1" applyFill="1" applyBorder="1" applyAlignment="1">
      <alignment horizontal="right" vertical="center"/>
    </xf>
    <xf numFmtId="188" fontId="87" fillId="0" borderId="0" xfId="428" applyNumberFormat="1" applyFont="1" applyFill="1" applyBorder="1" applyAlignment="1">
      <alignment horizontal="right" vertical="center"/>
    </xf>
    <xf numFmtId="187" fontId="95" fillId="0" borderId="8" xfId="428" applyNumberFormat="1" applyFont="1" applyBorder="1" applyAlignment="1">
      <alignment horizontal="right" vertical="center"/>
    </xf>
    <xf numFmtId="192" fontId="95" fillId="0" borderId="8" xfId="428" applyNumberFormat="1" applyFont="1" applyBorder="1" applyAlignment="1">
      <alignment horizontal="right" vertical="center"/>
    </xf>
    <xf numFmtId="192" fontId="95" fillId="0" borderId="28" xfId="428" applyNumberFormat="1" applyFont="1" applyFill="1" applyBorder="1" applyAlignment="1">
      <alignment horizontal="right" vertical="center"/>
    </xf>
    <xf numFmtId="187" fontId="95" fillId="0" borderId="16" xfId="428" applyNumberFormat="1" applyFont="1" applyBorder="1" applyAlignment="1">
      <alignment horizontal="right" vertical="center"/>
    </xf>
    <xf numFmtId="185" fontId="95" fillId="0" borderId="16" xfId="0" applyNumberFormat="1" applyFont="1" applyBorder="1" applyAlignment="1">
      <alignment vertical="center"/>
    </xf>
    <xf numFmtId="192" fontId="95" fillId="0" borderId="16" xfId="428" applyNumberFormat="1" applyFont="1" applyBorder="1" applyAlignment="1">
      <alignment horizontal="right" vertical="center"/>
    </xf>
    <xf numFmtId="192" fontId="95" fillId="0" borderId="15" xfId="428" applyNumberFormat="1" applyFont="1" applyBorder="1" applyAlignment="1">
      <alignment horizontal="right" vertical="center"/>
    </xf>
    <xf numFmtId="187" fontId="95" fillId="0" borderId="3" xfId="428" applyNumberFormat="1" applyFont="1" applyBorder="1" applyAlignment="1">
      <alignment horizontal="right" vertical="center"/>
    </xf>
    <xf numFmtId="185" fontId="95" fillId="0" borderId="3" xfId="0" applyNumberFormat="1" applyFont="1" applyBorder="1" applyAlignment="1">
      <alignment vertical="center"/>
    </xf>
    <xf numFmtId="41" fontId="95" fillId="0" borderId="4" xfId="428" applyFont="1" applyFill="1" applyBorder="1" applyAlignment="1">
      <alignment vertical="center"/>
    </xf>
    <xf numFmtId="187" fontId="95" fillId="0" borderId="3" xfId="428" applyNumberFormat="1" applyFont="1" applyFill="1" applyBorder="1" applyAlignment="1">
      <alignment horizontal="right" vertical="center"/>
    </xf>
    <xf numFmtId="187" fontId="95" fillId="0" borderId="7" xfId="428" applyNumberFormat="1" applyFont="1" applyBorder="1" applyAlignment="1">
      <alignment horizontal="right" vertical="center"/>
    </xf>
    <xf numFmtId="185" fontId="95" fillId="0" borderId="7" xfId="0" applyNumberFormat="1" applyFont="1" applyBorder="1" applyAlignment="1">
      <alignment vertical="center"/>
    </xf>
    <xf numFmtId="192" fontId="95" fillId="0" borderId="47" xfId="428" applyNumberFormat="1" applyFont="1" applyBorder="1" applyAlignment="1">
      <alignment horizontal="right" vertical="center"/>
    </xf>
    <xf numFmtId="192" fontId="95" fillId="0" borderId="46" xfId="428" applyNumberFormat="1" applyFont="1" applyBorder="1" applyAlignment="1">
      <alignment horizontal="right" vertical="center"/>
    </xf>
    <xf numFmtId="0" fontId="94" fillId="0" borderId="0" xfId="0" applyFont="1" applyFill="1" applyAlignment="1">
      <alignment vertical="center"/>
    </xf>
    <xf numFmtId="0" fontId="96" fillId="2" borderId="25" xfId="0" applyFont="1" applyFill="1" applyBorder="1" applyAlignment="1">
      <alignment horizontal="center" vertical="center" wrapText="1"/>
    </xf>
    <xf numFmtId="0" fontId="96" fillId="2" borderId="23" xfId="0" applyFont="1" applyFill="1" applyBorder="1" applyAlignment="1">
      <alignment horizontal="center" vertical="center" wrapText="1"/>
    </xf>
    <xf numFmtId="185" fontId="87" fillId="0" borderId="18" xfId="617" applyNumberFormat="1" applyFont="1" applyFill="1" applyBorder="1" applyAlignment="1">
      <alignment horizontal="right" vertical="center"/>
    </xf>
    <xf numFmtId="188" fontId="87" fillId="0" borderId="40" xfId="428" applyNumberFormat="1" applyFont="1" applyFill="1" applyBorder="1" applyAlignment="1">
      <alignment horizontal="right" vertical="center"/>
    </xf>
    <xf numFmtId="185" fontId="87" fillId="0" borderId="42" xfId="428" applyNumberFormat="1" applyFont="1" applyFill="1" applyBorder="1" applyAlignment="1">
      <alignment horizontal="right" vertical="center"/>
    </xf>
    <xf numFmtId="185" fontId="87" fillId="0" borderId="41" xfId="428" applyNumberFormat="1" applyFont="1" applyFill="1" applyBorder="1" applyAlignment="1">
      <alignment horizontal="right" vertical="center"/>
    </xf>
    <xf numFmtId="0" fontId="87" fillId="0" borderId="29" xfId="0" applyFont="1" applyFill="1" applyBorder="1" applyAlignment="1">
      <alignment horizontal="center" vertical="center" wrapText="1"/>
    </xf>
    <xf numFmtId="188" fontId="87" fillId="0" borderId="37" xfId="428" applyNumberFormat="1" applyFont="1" applyFill="1" applyBorder="1" applyAlignment="1">
      <alignment horizontal="right" vertical="center"/>
    </xf>
    <xf numFmtId="185" fontId="87" fillId="0" borderId="38" xfId="428" applyNumberFormat="1" applyFont="1" applyFill="1" applyBorder="1" applyAlignment="1">
      <alignment horizontal="right" vertical="center"/>
    </xf>
    <xf numFmtId="185" fontId="87" fillId="0" borderId="39" xfId="428" applyNumberFormat="1" applyFont="1" applyFill="1" applyBorder="1" applyAlignment="1">
      <alignment horizontal="right" vertical="center"/>
    </xf>
    <xf numFmtId="187" fontId="101" fillId="0" borderId="0" xfId="423" applyNumberFormat="1" applyFont="1" applyAlignment="1">
      <alignment vertical="center"/>
    </xf>
    <xf numFmtId="187" fontId="118" fillId="0" borderId="0" xfId="423" applyNumberFormat="1" applyFont="1" applyFill="1" applyAlignment="1">
      <alignment horizontal="left" vertical="center"/>
    </xf>
    <xf numFmtId="187" fontId="93" fillId="0" borderId="7" xfId="428" applyNumberFormat="1" applyFont="1" applyFill="1" applyBorder="1" applyAlignment="1">
      <alignment horizontal="right" vertical="center"/>
    </xf>
    <xf numFmtId="199" fontId="93" fillId="0" borderId="7" xfId="428" applyNumberFormat="1" applyFont="1" applyFill="1" applyBorder="1" applyAlignment="1">
      <alignment horizontal="right" vertical="center"/>
    </xf>
    <xf numFmtId="187" fontId="93" fillId="0" borderId="16" xfId="428" applyNumberFormat="1" applyFont="1" applyFill="1" applyBorder="1" applyAlignment="1">
      <alignment horizontal="right" vertical="center"/>
    </xf>
    <xf numFmtId="199" fontId="93" fillId="0" borderId="16" xfId="428" applyNumberFormat="1" applyFont="1" applyFill="1" applyBorder="1" applyAlignment="1">
      <alignment horizontal="right" vertical="center"/>
    </xf>
    <xf numFmtId="187" fontId="129" fillId="2" borderId="8" xfId="423" applyNumberFormat="1" applyFont="1" applyFill="1" applyBorder="1" applyAlignment="1">
      <alignment horizontal="center" vertical="center" wrapText="1"/>
    </xf>
    <xf numFmtId="199" fontId="129" fillId="2" borderId="8" xfId="423" applyNumberFormat="1" applyFont="1" applyFill="1" applyBorder="1" applyAlignment="1">
      <alignment horizontal="center" vertical="center" wrapText="1"/>
    </xf>
    <xf numFmtId="199" fontId="129" fillId="2" borderId="28" xfId="423" applyNumberFormat="1" applyFont="1" applyFill="1" applyBorder="1" applyAlignment="1">
      <alignment horizontal="center" vertical="center" wrapText="1"/>
    </xf>
    <xf numFmtId="187" fontId="130" fillId="0" borderId="31" xfId="428" applyNumberFormat="1" applyFont="1" applyFill="1" applyBorder="1" applyAlignment="1">
      <alignment horizontal="right" vertical="center"/>
    </xf>
    <xf numFmtId="199" fontId="130" fillId="0" borderId="31" xfId="428" applyNumberFormat="1" applyFont="1" applyFill="1" applyBorder="1" applyAlignment="1">
      <alignment horizontal="right" vertical="center"/>
    </xf>
    <xf numFmtId="199" fontId="130" fillId="0" borderId="44" xfId="428" applyNumberFormat="1" applyFont="1" applyFill="1" applyBorder="1" applyAlignment="1">
      <alignment horizontal="right" vertical="center"/>
    </xf>
    <xf numFmtId="187" fontId="130" fillId="0" borderId="48" xfId="428" applyNumberFormat="1" applyFont="1" applyFill="1" applyBorder="1" applyAlignment="1">
      <alignment horizontal="right" vertical="center"/>
    </xf>
    <xf numFmtId="199" fontId="130" fillId="0" borderId="48" xfId="428" applyNumberFormat="1" applyFont="1" applyFill="1" applyBorder="1" applyAlignment="1">
      <alignment horizontal="right" vertical="center"/>
    </xf>
    <xf numFmtId="187" fontId="130" fillId="0" borderId="3" xfId="423" applyNumberFormat="1" applyFont="1" applyFill="1" applyBorder="1" applyAlignment="1">
      <alignment horizontal="center" vertical="center" wrapText="1"/>
    </xf>
    <xf numFmtId="187" fontId="130" fillId="0" borderId="3" xfId="428" applyNumberFormat="1" applyFont="1" applyFill="1" applyBorder="1" applyAlignment="1">
      <alignment horizontal="right" vertical="center"/>
    </xf>
    <xf numFmtId="199" fontId="130" fillId="0" borderId="3" xfId="428" applyNumberFormat="1" applyFont="1" applyFill="1" applyBorder="1" applyAlignment="1">
      <alignment horizontal="right" vertical="center"/>
    </xf>
    <xf numFmtId="199" fontId="130" fillId="0" borderId="9" xfId="428" applyNumberFormat="1" applyFont="1" applyFill="1" applyBorder="1" applyAlignment="1">
      <alignment horizontal="right" vertical="center"/>
    </xf>
    <xf numFmtId="187" fontId="130" fillId="0" borderId="3" xfId="423" quotePrefix="1" applyNumberFormat="1" applyFont="1" applyFill="1" applyBorder="1" applyAlignment="1">
      <alignment horizontal="center" vertical="center" wrapText="1"/>
    </xf>
    <xf numFmtId="187" fontId="130" fillId="0" borderId="7" xfId="423" applyNumberFormat="1" applyFont="1" applyFill="1" applyBorder="1" applyAlignment="1">
      <alignment horizontal="center" vertical="center" wrapText="1"/>
    </xf>
    <xf numFmtId="187" fontId="130" fillId="0" borderId="7" xfId="423" quotePrefix="1" applyNumberFormat="1" applyFont="1" applyFill="1" applyBorder="1" applyAlignment="1">
      <alignment horizontal="center" vertical="center" wrapText="1"/>
    </xf>
    <xf numFmtId="187" fontId="130" fillId="0" borderId="7" xfId="428" applyNumberFormat="1" applyFont="1" applyFill="1" applyBorder="1" applyAlignment="1">
      <alignment horizontal="right" vertical="center"/>
    </xf>
    <xf numFmtId="199" fontId="130" fillId="0" borderId="7" xfId="428" applyNumberFormat="1" applyFont="1" applyFill="1" applyBorder="1" applyAlignment="1">
      <alignment horizontal="right" vertical="center"/>
    </xf>
    <xf numFmtId="199" fontId="130" fillId="0" borderId="12" xfId="428" applyNumberFormat="1" applyFont="1" applyFill="1" applyBorder="1" applyAlignment="1">
      <alignment horizontal="right" vertical="center"/>
    </xf>
    <xf numFmtId="41" fontId="130" fillId="0" borderId="0" xfId="423" applyFont="1" applyBorder="1" applyAlignment="1">
      <alignment vertical="center"/>
    </xf>
    <xf numFmtId="187" fontId="130" fillId="0" borderId="0" xfId="423" applyNumberFormat="1" applyFont="1" applyFill="1" applyBorder="1" applyAlignment="1">
      <alignment vertical="center" wrapText="1"/>
    </xf>
    <xf numFmtId="187" fontId="130" fillId="0" borderId="0" xfId="423" quotePrefix="1" applyNumberFormat="1" applyFont="1" applyFill="1" applyBorder="1" applyAlignment="1">
      <alignment vertical="center" wrapText="1"/>
    </xf>
    <xf numFmtId="199" fontId="130" fillId="0" borderId="0" xfId="423" applyNumberFormat="1" applyFont="1" applyFill="1" applyBorder="1" applyAlignment="1">
      <alignment vertical="center" wrapText="1"/>
    </xf>
    <xf numFmtId="187" fontId="130" fillId="0" borderId="16" xfId="428" applyNumberFormat="1" applyFont="1" applyFill="1" applyBorder="1" applyAlignment="1">
      <alignment horizontal="right" vertical="center"/>
    </xf>
    <xf numFmtId="199" fontId="130" fillId="0" borderId="16" xfId="428" applyNumberFormat="1" applyFont="1" applyFill="1" applyBorder="1" applyAlignment="1">
      <alignment horizontal="right" vertical="center"/>
    </xf>
    <xf numFmtId="199" fontId="130" fillId="0" borderId="15" xfId="428" applyNumberFormat="1" applyFont="1" applyFill="1" applyBorder="1" applyAlignment="1">
      <alignment horizontal="right" vertical="center"/>
    </xf>
    <xf numFmtId="41" fontId="130" fillId="0" borderId="3" xfId="0" applyNumberFormat="1" applyFont="1" applyBorder="1" applyAlignment="1">
      <alignment vertical="center"/>
    </xf>
    <xf numFmtId="199" fontId="130" fillId="0" borderId="3" xfId="0" applyNumberFormat="1" applyFont="1" applyBorder="1" applyAlignment="1">
      <alignment vertical="center"/>
    </xf>
    <xf numFmtId="41" fontId="130" fillId="0" borderId="7" xfId="0" applyNumberFormat="1" applyFont="1" applyBorder="1" applyAlignment="1">
      <alignment vertical="center"/>
    </xf>
    <xf numFmtId="199" fontId="130" fillId="0" borderId="7" xfId="0" applyNumberFormat="1" applyFont="1" applyBorder="1" applyAlignment="1">
      <alignment vertical="center"/>
    </xf>
    <xf numFmtId="187" fontId="130" fillId="0" borderId="0" xfId="423" applyNumberFormat="1" applyFont="1" applyFill="1" applyBorder="1" applyAlignment="1">
      <alignment horizontal="center" vertical="center" wrapText="1"/>
    </xf>
    <xf numFmtId="187" fontId="130" fillId="0" borderId="0" xfId="0" applyNumberFormat="1" applyFont="1" applyFill="1" applyBorder="1" applyAlignment="1">
      <alignment vertical="center" wrapText="1"/>
    </xf>
    <xf numFmtId="187" fontId="130" fillId="0" borderId="0" xfId="423" quotePrefix="1" applyNumberFormat="1" applyFont="1" applyFill="1" applyBorder="1" applyAlignment="1">
      <alignment horizontal="center" vertical="center" wrapText="1"/>
    </xf>
    <xf numFmtId="187" fontId="130" fillId="0" borderId="0" xfId="0" applyNumberFormat="1" applyFont="1" applyBorder="1" applyAlignment="1">
      <alignment vertical="center"/>
    </xf>
    <xf numFmtId="199" fontId="130" fillId="0" borderId="0" xfId="0" applyNumberFormat="1" applyFont="1" applyBorder="1" applyAlignment="1">
      <alignment vertical="center"/>
    </xf>
    <xf numFmtId="187" fontId="130" fillId="0" borderId="3" xfId="0" applyNumberFormat="1" applyFont="1" applyBorder="1" applyAlignment="1">
      <alignment horizontal="center" vertical="center" wrapText="1"/>
    </xf>
    <xf numFmtId="187" fontId="130" fillId="0" borderId="3" xfId="423" applyNumberFormat="1" applyFont="1" applyFill="1" applyBorder="1" applyAlignment="1">
      <alignment horizontal="center" vertical="center" wrapText="1" shrinkToFit="1"/>
    </xf>
    <xf numFmtId="187" fontId="130" fillId="0" borderId="7" xfId="617" applyNumberFormat="1" applyFont="1" applyFill="1" applyBorder="1" applyAlignment="1">
      <alignment horizontal="right" vertical="center"/>
    </xf>
    <xf numFmtId="187" fontId="130" fillId="0" borderId="0" xfId="428" applyNumberFormat="1" applyFont="1" applyFill="1" applyBorder="1" applyAlignment="1">
      <alignment horizontal="right" vertical="center"/>
    </xf>
    <xf numFmtId="199" fontId="130" fillId="0" borderId="0" xfId="428" applyNumberFormat="1" applyFont="1" applyFill="1" applyBorder="1" applyAlignment="1">
      <alignment horizontal="right" vertical="center"/>
    </xf>
    <xf numFmtId="187" fontId="130" fillId="0" borderId="0" xfId="617" applyNumberFormat="1" applyFont="1" applyFill="1" applyBorder="1" applyAlignment="1">
      <alignment horizontal="right" vertical="center"/>
    </xf>
    <xf numFmtId="187" fontId="130" fillId="0" borderId="4" xfId="423" applyNumberFormat="1" applyFont="1" applyFill="1" applyBorder="1" applyAlignment="1">
      <alignment horizontal="center" vertical="center" wrapText="1"/>
    </xf>
    <xf numFmtId="187" fontId="130" fillId="0" borderId="5" xfId="423" applyNumberFormat="1" applyFont="1" applyFill="1" applyBorder="1" applyAlignment="1">
      <alignment horizontal="center" vertical="center" wrapText="1"/>
    </xf>
    <xf numFmtId="187" fontId="130" fillId="0" borderId="51" xfId="423" applyNumberFormat="1" applyFont="1" applyFill="1" applyBorder="1" applyAlignment="1">
      <alignment horizontal="center" vertical="center" wrapText="1"/>
    </xf>
    <xf numFmtId="187" fontId="130" fillId="0" borderId="51" xfId="0" applyNumberFormat="1" applyFont="1" applyBorder="1" applyAlignment="1">
      <alignment horizontal="center" vertical="center" wrapText="1"/>
    </xf>
    <xf numFmtId="187" fontId="130" fillId="0" borderId="51" xfId="423" quotePrefix="1" applyNumberFormat="1" applyFont="1" applyFill="1" applyBorder="1" applyAlignment="1">
      <alignment horizontal="center" vertical="center" wrapText="1"/>
    </xf>
    <xf numFmtId="187" fontId="130" fillId="0" borderId="51" xfId="428" applyNumberFormat="1" applyFont="1" applyFill="1" applyBorder="1" applyAlignment="1">
      <alignment horizontal="right" vertical="center"/>
    </xf>
    <xf numFmtId="199" fontId="130" fillId="0" borderId="51" xfId="428" applyNumberFormat="1" applyFont="1" applyFill="1" applyBorder="1" applyAlignment="1">
      <alignment horizontal="right" vertical="center"/>
    </xf>
    <xf numFmtId="199" fontId="107" fillId="2" borderId="7" xfId="423" applyNumberFormat="1" applyFont="1" applyFill="1" applyBorder="1" applyAlignment="1">
      <alignment horizontal="center" vertical="center" wrapText="1"/>
    </xf>
    <xf numFmtId="187" fontId="93" fillId="0" borderId="35" xfId="428" applyNumberFormat="1" applyFont="1" applyFill="1" applyBorder="1" applyAlignment="1">
      <alignment horizontal="right" vertical="center"/>
    </xf>
    <xf numFmtId="199" fontId="93" fillId="0" borderId="35" xfId="428" applyNumberFormat="1" applyFont="1" applyFill="1" applyBorder="1" applyAlignment="1">
      <alignment horizontal="right" vertical="center"/>
    </xf>
    <xf numFmtId="41" fontId="129" fillId="2" borderId="7" xfId="423" applyFont="1" applyFill="1" applyBorder="1" applyAlignment="1">
      <alignment horizontal="center" vertical="center" wrapText="1"/>
    </xf>
    <xf numFmtId="199" fontId="129" fillId="2" borderId="7" xfId="423" applyNumberFormat="1" applyFont="1" applyFill="1" applyBorder="1" applyAlignment="1">
      <alignment horizontal="center" vertical="center" wrapText="1"/>
    </xf>
    <xf numFmtId="199" fontId="129" fillId="2" borderId="12" xfId="423" applyNumberFormat="1" applyFont="1" applyFill="1" applyBorder="1" applyAlignment="1">
      <alignment horizontal="center" vertical="center" wrapText="1"/>
    </xf>
    <xf numFmtId="41" fontId="130" fillId="0" borderId="34" xfId="423" applyFont="1" applyBorder="1" applyAlignment="1">
      <alignment horizontal="center" vertical="center"/>
    </xf>
    <xf numFmtId="187" fontId="130" fillId="0" borderId="35" xfId="428" applyNumberFormat="1" applyFont="1" applyFill="1" applyBorder="1" applyAlignment="1">
      <alignment horizontal="right" vertical="center"/>
    </xf>
    <xf numFmtId="199" fontId="130" fillId="0" borderId="35" xfId="428" applyNumberFormat="1" applyFont="1" applyFill="1" applyBorder="1" applyAlignment="1">
      <alignment horizontal="right" vertical="center"/>
    </xf>
    <xf numFmtId="199" fontId="130" fillId="0" borderId="36" xfId="428" applyNumberFormat="1" applyFont="1" applyFill="1" applyBorder="1" applyAlignment="1">
      <alignment horizontal="right" vertical="center"/>
    </xf>
    <xf numFmtId="41" fontId="130" fillId="0" borderId="6" xfId="423" applyFont="1" applyBorder="1" applyAlignment="1">
      <alignment vertical="center"/>
    </xf>
    <xf numFmtId="199" fontId="130" fillId="0" borderId="45" xfId="428" applyNumberFormat="1" applyFont="1" applyFill="1" applyBorder="1" applyAlignment="1">
      <alignment horizontal="right" vertical="center"/>
    </xf>
    <xf numFmtId="41" fontId="130" fillId="0" borderId="4" xfId="423" applyFont="1" applyBorder="1" applyAlignment="1">
      <alignment vertical="center"/>
    </xf>
    <xf numFmtId="41" fontId="130" fillId="0" borderId="4" xfId="423" applyFont="1" applyFill="1" applyBorder="1" applyAlignment="1">
      <alignment vertical="center"/>
    </xf>
    <xf numFmtId="41" fontId="130" fillId="0" borderId="5" xfId="423" applyFont="1" applyBorder="1" applyAlignment="1">
      <alignment vertical="center"/>
    </xf>
    <xf numFmtId="199" fontId="130" fillId="0" borderId="0" xfId="423" applyNumberFormat="1" applyFont="1" applyBorder="1" applyAlignment="1">
      <alignment vertical="center"/>
    </xf>
    <xf numFmtId="199" fontId="82" fillId="2" borderId="7" xfId="423" applyNumberFormat="1" applyFont="1" applyFill="1" applyBorder="1" applyAlignment="1">
      <alignment horizontal="center" vertical="center" wrapText="1"/>
    </xf>
    <xf numFmtId="41" fontId="82" fillId="2" borderId="7" xfId="423" applyFont="1" applyFill="1" applyBorder="1" applyAlignment="1">
      <alignment horizontal="center" vertical="center" wrapText="1"/>
    </xf>
    <xf numFmtId="199" fontId="82" fillId="2" borderId="12" xfId="423" applyNumberFormat="1" applyFont="1" applyFill="1" applyBorder="1" applyAlignment="1">
      <alignment horizontal="center" vertical="center" wrapText="1"/>
    </xf>
    <xf numFmtId="0" fontId="93" fillId="0" borderId="34" xfId="669" applyFont="1" applyBorder="1" applyAlignment="1">
      <alignment horizontal="center" vertical="center"/>
    </xf>
    <xf numFmtId="187" fontId="93" fillId="0" borderId="35" xfId="428" applyNumberFormat="1" applyFont="1" applyBorder="1" applyAlignment="1">
      <alignment horizontal="right" vertical="center"/>
    </xf>
    <xf numFmtId="199" fontId="93" fillId="0" borderId="35" xfId="428" applyNumberFormat="1" applyFont="1" applyBorder="1" applyAlignment="1">
      <alignment horizontal="right" vertical="center"/>
    </xf>
    <xf numFmtId="199" fontId="131" fillId="0" borderId="35" xfId="428" applyNumberFormat="1" applyFont="1" applyBorder="1" applyAlignment="1">
      <alignment horizontal="right" vertical="center"/>
    </xf>
    <xf numFmtId="187" fontId="131" fillId="0" borderId="35" xfId="428" applyNumberFormat="1" applyFont="1" applyBorder="1" applyAlignment="1">
      <alignment horizontal="right" vertical="center"/>
    </xf>
    <xf numFmtId="199" fontId="131" fillId="0" borderId="36" xfId="428" applyNumberFormat="1" applyFont="1" applyBorder="1" applyAlignment="1">
      <alignment horizontal="right" vertical="center"/>
    </xf>
    <xf numFmtId="0" fontId="93" fillId="0" borderId="6" xfId="669" applyFont="1" applyBorder="1" applyAlignment="1">
      <alignment vertical="center"/>
    </xf>
    <xf numFmtId="199" fontId="93" fillId="0" borderId="16" xfId="428" applyNumberFormat="1" applyFont="1" applyBorder="1" applyAlignment="1">
      <alignment horizontal="right" vertical="center"/>
    </xf>
    <xf numFmtId="199" fontId="131" fillId="0" borderId="16" xfId="428" applyNumberFormat="1" applyFont="1" applyBorder="1" applyAlignment="1">
      <alignment horizontal="right" vertical="center"/>
    </xf>
    <xf numFmtId="187" fontId="131" fillId="0" borderId="16" xfId="428" applyNumberFormat="1" applyFont="1" applyBorder="1" applyAlignment="1">
      <alignment horizontal="right" vertical="center"/>
    </xf>
    <xf numFmtId="199" fontId="131" fillId="0" borderId="44" xfId="428" applyNumberFormat="1" applyFont="1" applyBorder="1" applyAlignment="1">
      <alignment horizontal="right" vertical="center"/>
    </xf>
    <xf numFmtId="0" fontId="93" fillId="0" borderId="4" xfId="669" applyFont="1" applyBorder="1" applyAlignment="1">
      <alignment vertical="center"/>
    </xf>
    <xf numFmtId="199" fontId="131" fillId="0" borderId="9" xfId="428" applyNumberFormat="1" applyFont="1" applyBorder="1" applyAlignment="1">
      <alignment horizontal="right" vertical="center"/>
    </xf>
    <xf numFmtId="0" fontId="93" fillId="0" borderId="5" xfId="669" applyFont="1" applyBorder="1" applyAlignment="1">
      <alignment vertical="center"/>
    </xf>
    <xf numFmtId="199" fontId="93" fillId="0" borderId="7" xfId="428" applyNumberFormat="1" applyFont="1" applyBorder="1" applyAlignment="1">
      <alignment horizontal="right" vertical="center"/>
    </xf>
    <xf numFmtId="199" fontId="131" fillId="0" borderId="7" xfId="428" applyNumberFormat="1" applyFont="1" applyBorder="1" applyAlignment="1">
      <alignment horizontal="right" vertical="center"/>
    </xf>
    <xf numFmtId="187" fontId="131" fillId="0" borderId="7" xfId="428" applyNumberFormat="1" applyFont="1" applyBorder="1" applyAlignment="1">
      <alignment horizontal="right" vertical="center"/>
    </xf>
    <xf numFmtId="199" fontId="131" fillId="0" borderId="12" xfId="428" applyNumberFormat="1" applyFont="1" applyBorder="1" applyAlignment="1">
      <alignment horizontal="right" vertical="center"/>
    </xf>
    <xf numFmtId="0" fontId="89" fillId="0" borderId="0" xfId="669" applyFont="1" applyFill="1" applyBorder="1" applyAlignment="1">
      <alignment vertical="center"/>
    </xf>
    <xf numFmtId="0" fontId="132" fillId="0" borderId="0" xfId="669" applyFont="1" applyFill="1" applyBorder="1" applyAlignment="1">
      <alignment vertical="center"/>
    </xf>
    <xf numFmtId="187" fontId="107" fillId="2" borderId="7" xfId="423" applyNumberFormat="1" applyFont="1" applyFill="1" applyBorder="1" applyAlignment="1">
      <alignment horizontal="center" vertical="center" wrapText="1"/>
    </xf>
    <xf numFmtId="187" fontId="82" fillId="2" borderId="7" xfId="423" applyNumberFormat="1" applyFont="1" applyFill="1" applyBorder="1" applyAlignment="1">
      <alignment horizontal="center" vertical="center" wrapText="1"/>
    </xf>
    <xf numFmtId="0" fontId="93" fillId="0" borderId="34" xfId="669" applyFont="1" applyFill="1" applyBorder="1" applyAlignment="1">
      <alignment horizontal="center" vertical="center"/>
    </xf>
    <xf numFmtId="199" fontId="131" fillId="0" borderId="35" xfId="428" applyNumberFormat="1" applyFont="1" applyFill="1" applyBorder="1" applyAlignment="1">
      <alignment horizontal="right" vertical="center"/>
    </xf>
    <xf numFmtId="187" fontId="131" fillId="0" borderId="35" xfId="428" applyNumberFormat="1" applyFont="1" applyFill="1" applyBorder="1" applyAlignment="1">
      <alignment horizontal="right" vertical="center"/>
    </xf>
    <xf numFmtId="199" fontId="131" fillId="0" borderId="36" xfId="428" applyNumberFormat="1" applyFont="1" applyFill="1" applyBorder="1" applyAlignment="1">
      <alignment horizontal="right" vertical="center"/>
    </xf>
    <xf numFmtId="0" fontId="93" fillId="0" borderId="6" xfId="669" applyFont="1" applyFill="1" applyBorder="1" applyAlignment="1">
      <alignment vertical="center"/>
    </xf>
    <xf numFmtId="199" fontId="131" fillId="0" borderId="16" xfId="428" applyNumberFormat="1" applyFont="1" applyFill="1" applyBorder="1" applyAlignment="1">
      <alignment horizontal="right" vertical="center"/>
    </xf>
    <xf numFmtId="187" fontId="131" fillId="0" borderId="16" xfId="428" applyNumberFormat="1" applyFont="1" applyFill="1" applyBorder="1" applyAlignment="1">
      <alignment horizontal="right" vertical="center"/>
    </xf>
    <xf numFmtId="199" fontId="131" fillId="0" borderId="15" xfId="428" applyNumberFormat="1" applyFont="1" applyFill="1" applyBorder="1" applyAlignment="1">
      <alignment horizontal="right" vertical="center"/>
    </xf>
    <xf numFmtId="0" fontId="93" fillId="0" borderId="4" xfId="669" applyFont="1" applyFill="1" applyBorder="1" applyAlignment="1">
      <alignment vertical="center"/>
    </xf>
    <xf numFmtId="0" fontId="93" fillId="0" borderId="5" xfId="669" applyFont="1" applyFill="1" applyBorder="1" applyAlignment="1">
      <alignment vertical="center"/>
    </xf>
    <xf numFmtId="199" fontId="131" fillId="0" borderId="7" xfId="428" applyNumberFormat="1" applyFont="1" applyFill="1" applyBorder="1" applyAlignment="1">
      <alignment horizontal="right" vertical="center"/>
    </xf>
    <xf numFmtId="187" fontId="131" fillId="0" borderId="7" xfId="428" applyNumberFormat="1" applyFont="1" applyFill="1" applyBorder="1" applyAlignment="1">
      <alignment horizontal="right" vertical="center"/>
    </xf>
    <xf numFmtId="199" fontId="131" fillId="0" borderId="12" xfId="428" applyNumberFormat="1" applyFont="1" applyFill="1" applyBorder="1" applyAlignment="1">
      <alignment horizontal="right" vertical="center"/>
    </xf>
    <xf numFmtId="0" fontId="131" fillId="0" borderId="34" xfId="669" applyFont="1" applyFill="1" applyBorder="1" applyAlignment="1">
      <alignment horizontal="center" vertical="center"/>
    </xf>
    <xf numFmtId="0" fontId="131" fillId="0" borderId="6" xfId="669" applyFont="1" applyFill="1" applyBorder="1" applyAlignment="1">
      <alignment vertical="center"/>
    </xf>
    <xf numFmtId="0" fontId="131" fillId="0" borderId="4" xfId="669" applyFont="1" applyFill="1" applyBorder="1" applyAlignment="1">
      <alignment vertical="center"/>
    </xf>
    <xf numFmtId="0" fontId="131" fillId="0" borderId="5" xfId="669" applyFont="1" applyFill="1" applyBorder="1" applyAlignment="1">
      <alignment vertical="center"/>
    </xf>
    <xf numFmtId="49" fontId="99" fillId="0" borderId="0" xfId="0" applyNumberFormat="1" applyFont="1" applyBorder="1" applyAlignment="1"/>
    <xf numFmtId="0" fontId="87" fillId="0" borderId="0" xfId="0" applyFont="1" applyAlignment="1">
      <alignment horizontal="right" vertical="center"/>
    </xf>
    <xf numFmtId="49" fontId="99" fillId="0" borderId="0" xfId="0" applyNumberFormat="1" applyFont="1" applyBorder="1" applyAlignment="1">
      <alignment horizontal="center" vertical="center"/>
    </xf>
    <xf numFmtId="0" fontId="43" fillId="0" borderId="0" xfId="0" applyFont="1" applyBorder="1" applyAlignment="1">
      <alignment horizontal="right" vertical="center"/>
    </xf>
    <xf numFmtId="0" fontId="93" fillId="0" borderId="0" xfId="0" applyFont="1" applyAlignment="1">
      <alignment vertical="center"/>
    </xf>
    <xf numFmtId="49" fontId="87" fillId="0" borderId="0" xfId="0" applyNumberFormat="1" applyFont="1" applyAlignment="1">
      <alignment vertical="center"/>
    </xf>
    <xf numFmtId="0" fontId="94" fillId="0" borderId="0" xfId="0" applyFont="1" applyBorder="1" applyAlignment="1">
      <alignment horizontal="center" vertical="center"/>
    </xf>
    <xf numFmtId="0" fontId="115" fillId="0" borderId="0" xfId="0" applyFont="1" applyBorder="1" applyAlignment="1">
      <alignment horizontal="center" vertical="center"/>
    </xf>
    <xf numFmtId="49" fontId="99" fillId="0" borderId="0" xfId="0" applyNumberFormat="1" applyFont="1" applyBorder="1" applyAlignment="1">
      <alignment vertical="center"/>
    </xf>
    <xf numFmtId="49" fontId="95" fillId="0" borderId="0" xfId="0" applyNumberFormat="1" applyFont="1" applyAlignment="1">
      <alignment horizontal="right" vertical="center"/>
    </xf>
    <xf numFmtId="49" fontId="94" fillId="0" borderId="0" xfId="0" applyNumberFormat="1" applyFont="1" applyAlignment="1">
      <alignment horizontal="right" vertical="center"/>
    </xf>
    <xf numFmtId="49" fontId="93" fillId="0" borderId="0" xfId="0" applyNumberFormat="1" applyFont="1" applyAlignment="1">
      <alignment horizontal="right" vertical="center"/>
    </xf>
    <xf numFmtId="0" fontId="93" fillId="0" borderId="0" xfId="0" applyFont="1" applyAlignment="1">
      <alignment horizontal="right" vertical="center"/>
    </xf>
    <xf numFmtId="49" fontId="115" fillId="0" borderId="0" xfId="0" applyNumberFormat="1" applyFont="1" applyAlignment="1">
      <alignment vertical="center"/>
    </xf>
    <xf numFmtId="0" fontId="93" fillId="0" borderId="0" xfId="0" applyFont="1" applyBorder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94" fillId="0" borderId="0" xfId="0" applyFont="1" applyBorder="1" applyAlignment="1">
      <alignment horizontal="right" vertical="center"/>
    </xf>
    <xf numFmtId="0" fontId="43" fillId="0" borderId="0" xfId="0" applyFont="1" applyAlignment="1">
      <alignment horizontal="right" vertical="center"/>
    </xf>
    <xf numFmtId="185" fontId="106" fillId="0" borderId="16" xfId="0" applyNumberFormat="1" applyFont="1" applyFill="1" applyBorder="1" applyAlignment="1">
      <alignment vertical="center"/>
    </xf>
    <xf numFmtId="198" fontId="106" fillId="0" borderId="16" xfId="0" applyNumberFormat="1" applyFont="1" applyFill="1" applyBorder="1" applyAlignment="1">
      <alignment vertical="center"/>
    </xf>
    <xf numFmtId="198" fontId="106" fillId="0" borderId="15" xfId="423" applyNumberFormat="1" applyFont="1" applyFill="1" applyBorder="1" applyAlignment="1">
      <alignment vertical="center"/>
    </xf>
    <xf numFmtId="185" fontId="106" fillId="0" borderId="3" xfId="0" applyNumberFormat="1" applyFont="1" applyFill="1" applyBorder="1" applyAlignment="1">
      <alignment vertical="center"/>
    </xf>
    <xf numFmtId="185" fontId="106" fillId="0" borderId="7" xfId="0" applyNumberFormat="1" applyFont="1" applyFill="1" applyBorder="1" applyAlignment="1">
      <alignment vertical="center"/>
    </xf>
    <xf numFmtId="198" fontId="106" fillId="0" borderId="47" xfId="0" applyNumberFormat="1" applyFont="1" applyFill="1" applyBorder="1" applyAlignment="1">
      <alignment vertical="center"/>
    </xf>
    <xf numFmtId="198" fontId="106" fillId="0" borderId="46" xfId="423" applyNumberFormat="1" applyFont="1" applyFill="1" applyBorder="1" applyAlignment="1">
      <alignment vertical="center"/>
    </xf>
    <xf numFmtId="185" fontId="122" fillId="0" borderId="0" xfId="0" applyNumberFormat="1" applyFont="1" applyFill="1" applyBorder="1" applyAlignment="1">
      <alignment vertical="center"/>
    </xf>
    <xf numFmtId="198" fontId="122" fillId="0" borderId="0" xfId="423" applyNumberFormat="1" applyFont="1" applyFill="1" applyBorder="1" applyAlignment="1">
      <alignment vertical="center"/>
    </xf>
    <xf numFmtId="0" fontId="43" fillId="0" borderId="0" xfId="0" applyFont="1" applyBorder="1" applyAlignment="1">
      <alignment horizontal="right" vertical="center"/>
    </xf>
    <xf numFmtId="0" fontId="43" fillId="0" borderId="0" xfId="0" applyFont="1" applyAlignment="1">
      <alignment horizontal="right" vertical="center"/>
    </xf>
    <xf numFmtId="49" fontId="99" fillId="0" borderId="0" xfId="0" applyNumberFormat="1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3" fillId="0" borderId="0" xfId="0" applyFont="1" applyAlignment="1">
      <alignment vertical="center"/>
    </xf>
    <xf numFmtId="0" fontId="87" fillId="0" borderId="0" xfId="0" applyFont="1" applyBorder="1" applyAlignment="1">
      <alignment vertical="center"/>
    </xf>
    <xf numFmtId="0" fontId="87" fillId="0" borderId="0" xfId="0" applyFont="1" applyAlignment="1">
      <alignment vertical="center"/>
    </xf>
    <xf numFmtId="0" fontId="43" fillId="0" borderId="0" xfId="0" applyFont="1" applyBorder="1" applyAlignment="1">
      <alignment horizontal="right" vertical="center"/>
    </xf>
    <xf numFmtId="0" fontId="43" fillId="0" borderId="0" xfId="0" applyFont="1" applyBorder="1" applyAlignment="1">
      <alignment vertical="center"/>
    </xf>
    <xf numFmtId="0" fontId="87" fillId="0" borderId="0" xfId="0" applyFont="1" applyBorder="1" applyAlignment="1">
      <alignment horizontal="right" vertical="center"/>
    </xf>
    <xf numFmtId="0" fontId="115" fillId="0" borderId="0" xfId="0" applyFont="1" applyBorder="1" applyAlignment="1">
      <alignment horizontal="right" vertical="center"/>
    </xf>
    <xf numFmtId="49" fontId="119" fillId="0" borderId="0" xfId="0" applyNumberFormat="1" applyFont="1" applyAlignment="1">
      <alignment vertical="center"/>
    </xf>
    <xf numFmtId="0" fontId="88" fillId="0" borderId="0" xfId="0" applyFont="1" applyAlignment="1">
      <alignment vertical="center"/>
    </xf>
    <xf numFmtId="41" fontId="118" fillId="0" borderId="0" xfId="423" applyFont="1" applyAlignment="1">
      <alignment horizontal="left" vertical="center"/>
    </xf>
    <xf numFmtId="185" fontId="87" fillId="0" borderId="16" xfId="428" applyNumberFormat="1" applyFont="1" applyBorder="1" applyAlignment="1">
      <alignment horizontal="right"/>
    </xf>
    <xf numFmtId="185" fontId="87" fillId="0" borderId="3" xfId="428" applyNumberFormat="1" applyFont="1" applyBorder="1" applyAlignment="1">
      <alignment horizontal="right"/>
    </xf>
    <xf numFmtId="185" fontId="87" fillId="0" borderId="7" xfId="428" applyNumberFormat="1" applyFont="1" applyBorder="1" applyAlignment="1">
      <alignment horizontal="right"/>
    </xf>
    <xf numFmtId="41" fontId="116" fillId="0" borderId="0" xfId="423" applyFont="1" applyAlignment="1">
      <alignment horizontal="left" vertical="center"/>
    </xf>
    <xf numFmtId="41" fontId="101" fillId="0" borderId="0" xfId="423" applyFont="1" applyAlignment="1">
      <alignment horizontal="left" vertical="center"/>
    </xf>
    <xf numFmtId="0" fontId="95" fillId="0" borderId="0" xfId="617" applyFont="1"/>
    <xf numFmtId="41" fontId="89" fillId="0" borderId="0" xfId="428" applyFont="1" applyBorder="1" applyAlignment="1">
      <alignment horizontal="center" vertical="center"/>
    </xf>
    <xf numFmtId="41" fontId="89" fillId="0" borderId="0" xfId="428" applyFont="1" applyBorder="1" applyAlignment="1">
      <alignment horizontal="right" vertical="center"/>
    </xf>
    <xf numFmtId="41" fontId="89" fillId="0" borderId="0" xfId="428" applyFont="1" applyBorder="1" applyAlignment="1">
      <alignment vertical="center"/>
    </xf>
    <xf numFmtId="41" fontId="16" fillId="0" borderId="0" xfId="423" applyFont="1" applyAlignment="1">
      <alignment vertical="center"/>
    </xf>
    <xf numFmtId="41" fontId="95" fillId="0" borderId="0" xfId="423" applyFont="1" applyAlignment="1">
      <alignment vertical="center"/>
    </xf>
    <xf numFmtId="0" fontId="110" fillId="0" borderId="0" xfId="622" applyFont="1">
      <alignment vertical="center"/>
    </xf>
    <xf numFmtId="0" fontId="136" fillId="0" borderId="0" xfId="622" applyFont="1">
      <alignment vertical="center"/>
    </xf>
    <xf numFmtId="41" fontId="137" fillId="0" borderId="0" xfId="423" applyFont="1" applyAlignment="1">
      <alignment vertical="center"/>
    </xf>
    <xf numFmtId="43" fontId="132" fillId="0" borderId="0" xfId="423" applyNumberFormat="1" applyFont="1" applyAlignment="1">
      <alignment horizontal="center" vertical="center" wrapText="1"/>
    </xf>
    <xf numFmtId="43" fontId="138" fillId="0" borderId="0" xfId="423" applyNumberFormat="1" applyFont="1" applyAlignment="1">
      <alignment horizontal="center" vertical="center" wrapText="1"/>
    </xf>
    <xf numFmtId="0" fontId="131" fillId="0" borderId="66" xfId="669" applyFont="1" applyFill="1" applyBorder="1" applyAlignment="1">
      <alignment vertical="center"/>
    </xf>
    <xf numFmtId="187" fontId="131" fillId="0" borderId="13" xfId="428" applyNumberFormat="1" applyFont="1" applyFill="1" applyBorder="1" applyAlignment="1">
      <alignment horizontal="right" vertical="center"/>
    </xf>
    <xf numFmtId="199" fontId="131" fillId="0" borderId="13" xfId="428" applyNumberFormat="1" applyFont="1" applyFill="1" applyBorder="1" applyAlignment="1">
      <alignment horizontal="right" vertical="center"/>
    </xf>
    <xf numFmtId="199" fontId="131" fillId="0" borderId="85" xfId="428" applyNumberFormat="1" applyFont="1" applyFill="1" applyBorder="1" applyAlignment="1">
      <alignment horizontal="right" vertical="center"/>
    </xf>
    <xf numFmtId="0" fontId="135" fillId="0" borderId="30" xfId="0" applyFont="1" applyBorder="1" applyAlignment="1">
      <alignment horizontal="center" vertical="center"/>
    </xf>
    <xf numFmtId="0" fontId="135" fillId="0" borderId="2" xfId="0" applyFont="1" applyBorder="1" applyAlignment="1">
      <alignment horizontal="center" vertical="center"/>
    </xf>
    <xf numFmtId="0" fontId="135" fillId="0" borderId="50" xfId="0" applyFont="1" applyBorder="1" applyAlignment="1">
      <alignment horizontal="center" vertical="center"/>
    </xf>
    <xf numFmtId="0" fontId="96" fillId="0" borderId="30" xfId="0" applyFont="1" applyBorder="1" applyAlignment="1">
      <alignment horizontal="center" vertical="center"/>
    </xf>
    <xf numFmtId="0" fontId="96" fillId="0" borderId="2" xfId="0" applyFont="1" applyBorder="1" applyAlignment="1">
      <alignment horizontal="center" vertical="center"/>
    </xf>
    <xf numFmtId="0" fontId="96" fillId="0" borderId="50" xfId="0" applyFont="1" applyBorder="1" applyAlignment="1">
      <alignment horizontal="center" vertical="center"/>
    </xf>
    <xf numFmtId="0" fontId="96" fillId="0" borderId="3" xfId="0" applyFont="1" applyBorder="1" applyAlignment="1">
      <alignment horizontal="center" vertical="center"/>
    </xf>
    <xf numFmtId="0" fontId="118" fillId="0" borderId="0" xfId="0" applyFont="1" applyAlignment="1">
      <alignment horizontal="center"/>
    </xf>
    <xf numFmtId="0" fontId="11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19" fillId="0" borderId="0" xfId="0" quotePrefix="1" applyFont="1" applyAlignment="1">
      <alignment horizontal="center"/>
    </xf>
    <xf numFmtId="0" fontId="134" fillId="0" borderId="0" xfId="0" quotePrefix="1" applyFont="1" applyAlignment="1">
      <alignment horizontal="center"/>
    </xf>
    <xf numFmtId="0" fontId="12" fillId="0" borderId="0" xfId="0" applyFont="1" applyAlignment="1">
      <alignment horizontal="center"/>
    </xf>
    <xf numFmtId="49" fontId="99" fillId="0" borderId="0" xfId="0" applyNumberFormat="1" applyFont="1" applyBorder="1" applyAlignment="1">
      <alignment horizontal="center" vertical="center"/>
    </xf>
    <xf numFmtId="0" fontId="43" fillId="0" borderId="0" xfId="0" applyFont="1" applyBorder="1" applyAlignment="1">
      <alignment horizontal="right" vertical="center"/>
    </xf>
    <xf numFmtId="0" fontId="43" fillId="0" borderId="0" xfId="0" applyFont="1" applyAlignment="1">
      <alignment horizontal="right" vertical="center"/>
    </xf>
    <xf numFmtId="0" fontId="133" fillId="0" borderId="0" xfId="0" applyFont="1" applyBorder="1" applyAlignment="1">
      <alignment horizontal="center" vertical="center"/>
    </xf>
    <xf numFmtId="0" fontId="93" fillId="0" borderId="0" xfId="0" applyFont="1" applyAlignment="1">
      <alignment horizontal="center" vertical="center"/>
    </xf>
    <xf numFmtId="0" fontId="93" fillId="0" borderId="0" xfId="0" applyFont="1" applyAlignment="1">
      <alignment horizontal="left" vertical="center"/>
    </xf>
    <xf numFmtId="0" fontId="95" fillId="0" borderId="0" xfId="0" applyFont="1" applyAlignment="1">
      <alignment horizontal="left" vertical="center"/>
    </xf>
    <xf numFmtId="49" fontId="95" fillId="0" borderId="0" xfId="0" applyNumberFormat="1" applyFont="1" applyAlignment="1">
      <alignment horizontal="left" vertical="center"/>
    </xf>
    <xf numFmtId="41" fontId="89" fillId="2" borderId="62" xfId="423" applyFont="1" applyFill="1" applyBorder="1" applyAlignment="1">
      <alignment horizontal="center" vertical="center" wrapText="1"/>
    </xf>
    <xf numFmtId="41" fontId="89" fillId="2" borderId="63" xfId="423" applyFont="1" applyFill="1" applyBorder="1" applyAlignment="1">
      <alignment horizontal="center" vertical="center" wrapText="1"/>
    </xf>
    <xf numFmtId="41" fontId="89" fillId="2" borderId="14" xfId="423" applyFont="1" applyFill="1" applyBorder="1" applyAlignment="1">
      <alignment horizontal="center" vertical="center" wrapText="1"/>
    </xf>
    <xf numFmtId="41" fontId="89" fillId="2" borderId="64" xfId="423" applyFont="1" applyFill="1" applyBorder="1" applyAlignment="1">
      <alignment horizontal="center" vertical="center" wrapText="1"/>
    </xf>
    <xf numFmtId="41" fontId="89" fillId="2" borderId="62" xfId="428" applyFont="1" applyFill="1" applyBorder="1" applyAlignment="1">
      <alignment horizontal="center" vertical="center" wrapText="1"/>
    </xf>
    <xf numFmtId="41" fontId="89" fillId="2" borderId="64" xfId="428" applyFont="1" applyFill="1" applyBorder="1" applyAlignment="1">
      <alignment horizontal="center" vertical="center" wrapText="1"/>
    </xf>
    <xf numFmtId="41" fontId="89" fillId="2" borderId="63" xfId="428" applyFont="1" applyFill="1" applyBorder="1" applyAlignment="1">
      <alignment horizontal="center" vertical="center" wrapText="1"/>
    </xf>
    <xf numFmtId="41" fontId="89" fillId="2" borderId="14" xfId="428" applyFont="1" applyFill="1" applyBorder="1" applyAlignment="1">
      <alignment horizontal="center" vertical="center" wrapText="1"/>
    </xf>
    <xf numFmtId="0" fontId="32" fillId="0" borderId="0" xfId="0" applyFont="1" applyAlignment="1">
      <alignment horizontal="justify"/>
    </xf>
    <xf numFmtId="0" fontId="87" fillId="0" borderId="0" xfId="0" applyFont="1" applyAlignment="1"/>
    <xf numFmtId="41" fontId="121" fillId="2" borderId="63" xfId="423" applyFont="1" applyFill="1" applyBorder="1" applyAlignment="1">
      <alignment horizontal="center" vertical="center" wrapText="1"/>
    </xf>
    <xf numFmtId="41" fontId="121" fillId="2" borderId="14" xfId="423" applyFont="1" applyFill="1" applyBorder="1" applyAlignment="1">
      <alignment horizontal="center" vertical="center" wrapText="1"/>
    </xf>
    <xf numFmtId="41" fontId="121" fillId="2" borderId="62" xfId="423" applyFont="1" applyFill="1" applyBorder="1" applyAlignment="1">
      <alignment horizontal="center" vertical="center" wrapText="1"/>
    </xf>
    <xf numFmtId="41" fontId="121" fillId="2" borderId="64" xfId="423" applyFont="1" applyFill="1" applyBorder="1" applyAlignment="1">
      <alignment horizontal="center" vertical="center" wrapText="1"/>
    </xf>
    <xf numFmtId="0" fontId="87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41" fontId="87" fillId="0" borderId="0" xfId="423" applyFont="1" applyAlignment="1">
      <alignment horizontal="left" vertical="center"/>
    </xf>
    <xf numFmtId="41" fontId="11" fillId="0" borderId="0" xfId="423" applyFont="1" applyAlignment="1">
      <alignment horizontal="left" vertical="center"/>
    </xf>
    <xf numFmtId="0" fontId="45" fillId="0" borderId="0" xfId="611" applyAlignment="1">
      <alignment horizontal="right" vertical="center"/>
    </xf>
    <xf numFmtId="0" fontId="94" fillId="0" borderId="0" xfId="0" applyFont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3" fillId="0" borderId="0" xfId="0" applyFont="1" applyAlignment="1">
      <alignment vertical="center"/>
    </xf>
    <xf numFmtId="187" fontId="95" fillId="0" borderId="48" xfId="428" applyNumberFormat="1" applyFont="1" applyBorder="1" applyAlignment="1">
      <alignment horizontal="right" vertical="center"/>
    </xf>
    <xf numFmtId="187" fontId="95" fillId="0" borderId="16" xfId="428" applyNumberFormat="1" applyFont="1" applyBorder="1" applyAlignment="1">
      <alignment horizontal="right" vertical="center"/>
    </xf>
    <xf numFmtId="0" fontId="110" fillId="0" borderId="4" xfId="0" applyFont="1" applyBorder="1" applyAlignment="1">
      <alignment horizontal="center" vertical="center" wrapText="1"/>
    </xf>
    <xf numFmtId="0" fontId="110" fillId="0" borderId="3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left" vertical="center" wrapText="1"/>
    </xf>
    <xf numFmtId="0" fontId="87" fillId="0" borderId="0" xfId="0" applyFont="1" applyBorder="1" applyAlignment="1">
      <alignment horizontal="left" vertical="center"/>
    </xf>
    <xf numFmtId="0" fontId="8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187" fontId="95" fillId="0" borderId="73" xfId="428" applyNumberFormat="1" applyFont="1" applyBorder="1" applyAlignment="1">
      <alignment horizontal="right" vertical="center"/>
    </xf>
    <xf numFmtId="187" fontId="95" fillId="0" borderId="32" xfId="428" applyNumberFormat="1" applyFont="1" applyBorder="1" applyAlignment="1">
      <alignment horizontal="right" vertical="center"/>
    </xf>
    <xf numFmtId="187" fontId="95" fillId="0" borderId="45" xfId="428" applyNumberFormat="1" applyFont="1" applyBorder="1" applyAlignment="1">
      <alignment horizontal="right" vertical="center"/>
    </xf>
    <xf numFmtId="187" fontId="95" fillId="0" borderId="15" xfId="428" applyNumberFormat="1" applyFont="1" applyBorder="1" applyAlignment="1">
      <alignment horizontal="right" vertical="center"/>
    </xf>
    <xf numFmtId="0" fontId="110" fillId="0" borderId="66" xfId="0" applyFont="1" applyBorder="1" applyAlignment="1">
      <alignment horizontal="center" vertical="center" wrapText="1"/>
    </xf>
    <xf numFmtId="0" fontId="95" fillId="0" borderId="6" xfId="0" applyFont="1" applyBorder="1" applyAlignment="1">
      <alignment horizontal="center" vertical="center" wrapText="1"/>
    </xf>
    <xf numFmtId="0" fontId="95" fillId="0" borderId="33" xfId="0" applyFont="1" applyBorder="1" applyAlignment="1">
      <alignment horizontal="center" vertical="center" wrapText="1"/>
    </xf>
    <xf numFmtId="0" fontId="123" fillId="2" borderId="34" xfId="0" applyFont="1" applyFill="1" applyBorder="1" applyAlignment="1">
      <alignment horizontal="center" vertical="center" wrapText="1"/>
    </xf>
    <xf numFmtId="0" fontId="123" fillId="2" borderId="35" xfId="0" applyFont="1" applyFill="1" applyBorder="1" applyAlignment="1">
      <alignment horizontal="center" vertical="center" wrapText="1"/>
    </xf>
    <xf numFmtId="0" fontId="110" fillId="0" borderId="6" xfId="0" applyFont="1" applyBorder="1" applyAlignment="1">
      <alignment horizontal="center" vertical="center" wrapText="1"/>
    </xf>
    <xf numFmtId="0" fontId="110" fillId="0" borderId="16" xfId="0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09" fillId="0" borderId="0" xfId="0" applyFont="1" applyBorder="1" applyAlignment="1">
      <alignment horizontal="center" vertical="center" wrapText="1"/>
    </xf>
    <xf numFmtId="3" fontId="21" fillId="0" borderId="0" xfId="0" applyNumberFormat="1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 wrapText="1"/>
    </xf>
    <xf numFmtId="3" fontId="109" fillId="0" borderId="0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left" vertical="center"/>
    </xf>
    <xf numFmtId="0" fontId="87" fillId="0" borderId="0" xfId="0" applyFont="1" applyAlignment="1">
      <alignment vertical="center"/>
    </xf>
    <xf numFmtId="41" fontId="96" fillId="2" borderId="63" xfId="423" applyFont="1" applyFill="1" applyBorder="1" applyAlignment="1">
      <alignment horizontal="center" vertical="center" wrapText="1"/>
    </xf>
    <xf numFmtId="41" fontId="96" fillId="2" borderId="5" xfId="423" applyFont="1" applyFill="1" applyBorder="1" applyAlignment="1">
      <alignment horizontal="center" vertical="center" wrapText="1"/>
    </xf>
    <xf numFmtId="41" fontId="96" fillId="2" borderId="62" xfId="423" applyFont="1" applyFill="1" applyBorder="1" applyAlignment="1">
      <alignment horizontal="center" vertical="center" wrapText="1"/>
    </xf>
    <xf numFmtId="41" fontId="15" fillId="2" borderId="62" xfId="423" applyFont="1" applyFill="1" applyBorder="1" applyAlignment="1">
      <alignment horizontal="center" vertical="center" wrapText="1"/>
    </xf>
    <xf numFmtId="0" fontId="109" fillId="0" borderId="0" xfId="0" quotePrefix="1" applyFont="1" applyBorder="1" applyAlignment="1">
      <alignment horizontal="center" vertical="center" wrapText="1"/>
    </xf>
    <xf numFmtId="0" fontId="109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right" vertical="center"/>
    </xf>
    <xf numFmtId="41" fontId="96" fillId="2" borderId="64" xfId="423" applyFont="1" applyFill="1" applyBorder="1" applyAlignment="1">
      <alignment horizontal="center" vertical="center" wrapText="1"/>
    </xf>
    <xf numFmtId="0" fontId="21" fillId="0" borderId="0" xfId="0" quotePrefix="1" applyFont="1" applyBorder="1" applyAlignment="1">
      <alignment horizontal="center" vertical="center" wrapText="1"/>
    </xf>
    <xf numFmtId="0" fontId="17" fillId="0" borderId="0" xfId="0" applyFont="1" applyBorder="1" applyAlignment="1">
      <alignment vertical="center"/>
    </xf>
    <xf numFmtId="0" fontId="110" fillId="0" borderId="0" xfId="0" applyFont="1" applyBorder="1" applyAlignment="1">
      <alignment horizontal="left"/>
    </xf>
    <xf numFmtId="0" fontId="85" fillId="0" borderId="0" xfId="0" applyFont="1" applyBorder="1" applyAlignment="1">
      <alignment horizontal="right"/>
    </xf>
    <xf numFmtId="0" fontId="84" fillId="0" borderId="0" xfId="0" applyFont="1" applyBorder="1" applyAlignment="1"/>
    <xf numFmtId="41" fontId="96" fillId="2" borderId="63" xfId="423" applyFont="1" applyFill="1" applyBorder="1" applyAlignment="1">
      <alignment horizontal="center" vertical="center"/>
    </xf>
    <xf numFmtId="41" fontId="96" fillId="2" borderId="4" xfId="423" applyFont="1" applyFill="1" applyBorder="1" applyAlignment="1">
      <alignment horizontal="center" vertical="center"/>
    </xf>
    <xf numFmtId="41" fontId="96" fillId="2" borderId="62" xfId="423" applyFont="1" applyFill="1" applyBorder="1" applyAlignment="1">
      <alignment horizontal="center" vertical="center"/>
    </xf>
    <xf numFmtId="41" fontId="96" fillId="2" borderId="3" xfId="423" applyFont="1" applyFill="1" applyBorder="1" applyAlignment="1">
      <alignment horizontal="center" vertical="center"/>
    </xf>
    <xf numFmtId="41" fontId="96" fillId="2" borderId="64" xfId="423" applyFont="1" applyFill="1" applyBorder="1" applyAlignment="1">
      <alignment horizontal="center" vertical="center"/>
    </xf>
    <xf numFmtId="41" fontId="96" fillId="2" borderId="86" xfId="423" applyFont="1" applyFill="1" applyBorder="1" applyAlignment="1">
      <alignment horizontal="center" vertical="center"/>
    </xf>
    <xf numFmtId="41" fontId="96" fillId="2" borderId="16" xfId="423" applyFont="1" applyFill="1" applyBorder="1" applyAlignment="1">
      <alignment horizontal="center" vertical="center"/>
    </xf>
    <xf numFmtId="41" fontId="96" fillId="2" borderId="87" xfId="423" applyFont="1" applyFill="1" applyBorder="1" applyAlignment="1">
      <alignment horizontal="center" vertical="center"/>
    </xf>
    <xf numFmtId="41" fontId="96" fillId="2" borderId="88" xfId="423" applyFont="1" applyFill="1" applyBorder="1" applyAlignment="1">
      <alignment horizontal="center" vertical="center"/>
    </xf>
    <xf numFmtId="41" fontId="96" fillId="2" borderId="89" xfId="423" applyFont="1" applyFill="1" applyBorder="1" applyAlignment="1">
      <alignment horizontal="center" vertical="center"/>
    </xf>
    <xf numFmtId="0" fontId="96" fillId="2" borderId="67" xfId="0" applyFont="1" applyFill="1" applyBorder="1" applyAlignment="1">
      <alignment horizontal="center" vertical="center" wrapText="1"/>
    </xf>
    <xf numFmtId="0" fontId="96" fillId="2" borderId="68" xfId="0" applyFont="1" applyFill="1" applyBorder="1" applyAlignment="1">
      <alignment horizontal="center" vertical="center" wrapText="1"/>
    </xf>
    <xf numFmtId="0" fontId="88" fillId="0" borderId="51" xfId="0" applyFont="1" applyBorder="1" applyAlignment="1">
      <alignment horizontal="center" vertical="center"/>
    </xf>
    <xf numFmtId="0" fontId="96" fillId="2" borderId="71" xfId="0" applyFont="1" applyFill="1" applyBorder="1" applyAlignment="1">
      <alignment horizontal="center" vertical="center" wrapText="1"/>
    </xf>
    <xf numFmtId="0" fontId="96" fillId="2" borderId="38" xfId="0" applyFont="1" applyFill="1" applyBorder="1" applyAlignment="1">
      <alignment horizontal="center" vertical="center" wrapText="1"/>
    </xf>
    <xf numFmtId="0" fontId="96" fillId="2" borderId="90" xfId="0" applyFont="1" applyFill="1" applyBorder="1" applyAlignment="1">
      <alignment horizontal="center" vertical="center" wrapText="1"/>
    </xf>
    <xf numFmtId="0" fontId="96" fillId="2" borderId="69" xfId="0" applyFont="1" applyFill="1" applyBorder="1" applyAlignment="1">
      <alignment horizontal="center" vertical="center" wrapText="1"/>
    </xf>
    <xf numFmtId="0" fontId="96" fillId="2" borderId="70" xfId="0" applyFont="1" applyFill="1" applyBorder="1" applyAlignment="1">
      <alignment horizontal="center" vertical="center" wrapText="1"/>
    </xf>
    <xf numFmtId="0" fontId="96" fillId="2" borderId="26" xfId="0" applyFont="1" applyFill="1" applyBorder="1" applyAlignment="1">
      <alignment horizontal="center" vertical="center" wrapText="1"/>
    </xf>
    <xf numFmtId="0" fontId="96" fillId="2" borderId="52" xfId="0" applyFont="1" applyFill="1" applyBorder="1" applyAlignment="1">
      <alignment horizontal="center" vertical="center" wrapText="1"/>
    </xf>
    <xf numFmtId="0" fontId="96" fillId="2" borderId="39" xfId="0" applyFont="1" applyFill="1" applyBorder="1" applyAlignment="1">
      <alignment horizontal="center" vertical="center" wrapText="1"/>
    </xf>
    <xf numFmtId="41" fontId="89" fillId="2" borderId="63" xfId="423" applyFont="1" applyFill="1" applyBorder="1" applyAlignment="1">
      <alignment horizontal="center" vertical="center"/>
    </xf>
    <xf numFmtId="41" fontId="89" fillId="2" borderId="4" xfId="423" applyFont="1" applyFill="1" applyBorder="1" applyAlignment="1">
      <alignment horizontal="center" vertical="center"/>
    </xf>
    <xf numFmtId="41" fontId="89" fillId="2" borderId="62" xfId="423" applyFont="1" applyFill="1" applyBorder="1" applyAlignment="1">
      <alignment horizontal="center" vertical="center"/>
    </xf>
    <xf numFmtId="41" fontId="89" fillId="2" borderId="3" xfId="423" applyFont="1" applyFill="1" applyBorder="1" applyAlignment="1">
      <alignment horizontal="center" vertical="center"/>
    </xf>
    <xf numFmtId="41" fontId="89" fillId="2" borderId="64" xfId="423" applyFont="1" applyFill="1" applyBorder="1" applyAlignment="1">
      <alignment horizontal="center" vertical="center"/>
    </xf>
    <xf numFmtId="0" fontId="88" fillId="0" borderId="51" xfId="0" applyFont="1" applyFill="1" applyBorder="1" applyAlignment="1">
      <alignment horizontal="center" vertical="center"/>
    </xf>
    <xf numFmtId="187" fontId="130" fillId="0" borderId="7" xfId="423" quotePrefix="1" applyNumberFormat="1" applyFont="1" applyFill="1" applyBorder="1" applyAlignment="1">
      <alignment horizontal="center" vertical="center" wrapText="1"/>
    </xf>
    <xf numFmtId="187" fontId="129" fillId="2" borderId="63" xfId="423" applyNumberFormat="1" applyFont="1" applyFill="1" applyBorder="1" applyAlignment="1">
      <alignment horizontal="center" vertical="center" wrapText="1"/>
    </xf>
    <xf numFmtId="187" fontId="129" fillId="2" borderId="62" xfId="423" applyNumberFormat="1" applyFont="1" applyFill="1" applyBorder="1" applyAlignment="1">
      <alignment horizontal="center" vertical="center" wrapText="1"/>
    </xf>
    <xf numFmtId="187" fontId="129" fillId="2" borderId="14" xfId="423" applyNumberFormat="1" applyFont="1" applyFill="1" applyBorder="1" applyAlignment="1">
      <alignment horizontal="center" vertical="center" wrapText="1"/>
    </xf>
    <xf numFmtId="187" fontId="129" fillId="2" borderId="8" xfId="423" applyNumberFormat="1" applyFont="1" applyFill="1" applyBorder="1" applyAlignment="1">
      <alignment horizontal="center" vertical="center" wrapText="1"/>
    </xf>
    <xf numFmtId="187" fontId="130" fillId="0" borderId="6" xfId="423" applyNumberFormat="1" applyFont="1" applyFill="1" applyBorder="1" applyAlignment="1">
      <alignment horizontal="center" vertical="center" wrapText="1"/>
    </xf>
    <xf numFmtId="187" fontId="130" fillId="0" borderId="4" xfId="423" applyNumberFormat="1" applyFont="1" applyFill="1" applyBorder="1" applyAlignment="1">
      <alignment horizontal="center" vertical="center" wrapText="1"/>
    </xf>
    <xf numFmtId="187" fontId="130" fillId="0" borderId="16" xfId="423" applyNumberFormat="1" applyFont="1" applyFill="1" applyBorder="1" applyAlignment="1">
      <alignment horizontal="center" vertical="center" wrapText="1"/>
    </xf>
    <xf numFmtId="187" fontId="130" fillId="0" borderId="3" xfId="423" quotePrefix="1" applyNumberFormat="1" applyFont="1" applyFill="1" applyBorder="1" applyAlignment="1">
      <alignment horizontal="center" vertical="center" wrapText="1"/>
    </xf>
    <xf numFmtId="187" fontId="130" fillId="0" borderId="3" xfId="423" applyNumberFormat="1" applyFont="1" applyFill="1" applyBorder="1" applyAlignment="1">
      <alignment horizontal="center" vertical="center" wrapText="1"/>
    </xf>
    <xf numFmtId="187" fontId="129" fillId="2" borderId="64" xfId="423" applyNumberFormat="1" applyFont="1" applyFill="1" applyBorder="1" applyAlignment="1">
      <alignment horizontal="center" vertical="center" wrapText="1"/>
    </xf>
    <xf numFmtId="187" fontId="130" fillId="0" borderId="5" xfId="423" applyNumberFormat="1" applyFont="1" applyFill="1" applyBorder="1" applyAlignment="1">
      <alignment horizontal="center" vertical="center" wrapText="1"/>
    </xf>
    <xf numFmtId="187" fontId="130" fillId="0" borderId="3" xfId="0" applyNumberFormat="1" applyFont="1" applyBorder="1" applyAlignment="1">
      <alignment horizontal="center" vertical="center" wrapText="1"/>
    </xf>
    <xf numFmtId="187" fontId="130" fillId="0" borderId="7" xfId="0" applyNumberFormat="1" applyFont="1" applyBorder="1" applyAlignment="1">
      <alignment horizontal="center" vertical="center" wrapText="1"/>
    </xf>
    <xf numFmtId="187" fontId="130" fillId="0" borderId="3" xfId="423" applyNumberFormat="1" applyFont="1" applyFill="1" applyBorder="1" applyAlignment="1">
      <alignment horizontal="center" vertical="center" wrapText="1" shrinkToFit="1"/>
    </xf>
    <xf numFmtId="187" fontId="130" fillId="0" borderId="7" xfId="423" applyNumberFormat="1" applyFont="1" applyFill="1" applyBorder="1" applyAlignment="1">
      <alignment horizontal="center" vertical="center" wrapText="1"/>
    </xf>
    <xf numFmtId="187" fontId="130" fillId="0" borderId="72" xfId="423" applyNumberFormat="1" applyFont="1" applyFill="1" applyBorder="1" applyAlignment="1">
      <alignment horizontal="center" vertical="center" wrapText="1" shrinkToFit="1"/>
    </xf>
    <xf numFmtId="187" fontId="130" fillId="0" borderId="72" xfId="0" applyNumberFormat="1" applyFont="1" applyBorder="1" applyAlignment="1">
      <alignment horizontal="center" vertical="center" wrapText="1"/>
    </xf>
    <xf numFmtId="0" fontId="130" fillId="0" borderId="72" xfId="0" applyFont="1" applyBorder="1" applyAlignment="1">
      <alignment horizontal="center" vertical="center" wrapText="1"/>
    </xf>
    <xf numFmtId="0" fontId="130" fillId="0" borderId="6" xfId="0" applyFont="1" applyBorder="1" applyAlignment="1">
      <alignment horizontal="center" vertical="center" wrapText="1"/>
    </xf>
    <xf numFmtId="187" fontId="130" fillId="0" borderId="16" xfId="423" applyNumberFormat="1" applyFont="1" applyFill="1" applyBorder="1" applyAlignment="1">
      <alignment horizontal="center" vertical="center" wrapText="1" shrinkToFit="1"/>
    </xf>
    <xf numFmtId="0" fontId="130" fillId="0" borderId="3" xfId="0" applyFont="1" applyBorder="1" applyAlignment="1">
      <alignment horizontal="center" vertical="center" wrapText="1"/>
    </xf>
    <xf numFmtId="187" fontId="130" fillId="0" borderId="13" xfId="423" applyNumberFormat="1" applyFont="1" applyFill="1" applyBorder="1" applyAlignment="1">
      <alignment horizontal="center" vertical="center" wrapText="1"/>
    </xf>
    <xf numFmtId="187" fontId="130" fillId="0" borderId="31" xfId="0" applyNumberFormat="1" applyFont="1" applyFill="1" applyBorder="1" applyAlignment="1">
      <alignment horizontal="center" vertical="center" wrapText="1"/>
    </xf>
    <xf numFmtId="187" fontId="130" fillId="0" borderId="47" xfId="0" applyNumberFormat="1" applyFont="1" applyFill="1" applyBorder="1" applyAlignment="1">
      <alignment horizontal="center" vertical="center" wrapText="1"/>
    </xf>
    <xf numFmtId="187" fontId="129" fillId="2" borderId="87" xfId="423" applyNumberFormat="1" applyFont="1" applyFill="1" applyBorder="1" applyAlignment="1">
      <alignment horizontal="center" vertical="center" wrapText="1"/>
    </xf>
    <xf numFmtId="187" fontId="129" fillId="2" borderId="93" xfId="423" applyNumberFormat="1" applyFont="1" applyFill="1" applyBorder="1" applyAlignment="1">
      <alignment horizontal="center" vertical="center" wrapText="1"/>
    </xf>
    <xf numFmtId="187" fontId="129" fillId="2" borderId="89" xfId="423" applyNumberFormat="1" applyFont="1" applyFill="1" applyBorder="1" applyAlignment="1">
      <alignment horizontal="center" vertical="center" wrapText="1"/>
    </xf>
    <xf numFmtId="187" fontId="129" fillId="2" borderId="88" xfId="423" applyNumberFormat="1" applyFont="1" applyFill="1" applyBorder="1" applyAlignment="1">
      <alignment horizontal="center" vertical="center" wrapText="1"/>
    </xf>
    <xf numFmtId="187" fontId="130" fillId="0" borderId="65" xfId="423" applyNumberFormat="1" applyFont="1" applyFill="1" applyBorder="1" applyAlignment="1">
      <alignment horizontal="center" vertical="center" wrapText="1"/>
    </xf>
    <xf numFmtId="187" fontId="130" fillId="0" borderId="43" xfId="423" applyNumberFormat="1" applyFont="1" applyFill="1" applyBorder="1" applyAlignment="1">
      <alignment horizontal="center" vertical="center" wrapText="1"/>
    </xf>
    <xf numFmtId="187" fontId="130" fillId="0" borderId="72" xfId="423" applyNumberFormat="1" applyFont="1" applyFill="1" applyBorder="1" applyAlignment="1">
      <alignment horizontal="center" vertical="center" wrapText="1"/>
    </xf>
    <xf numFmtId="187" fontId="130" fillId="0" borderId="31" xfId="0" applyNumberFormat="1" applyFont="1" applyBorder="1" applyAlignment="1">
      <alignment horizontal="center" vertical="center" wrapText="1"/>
    </xf>
    <xf numFmtId="187" fontId="130" fillId="0" borderId="47" xfId="0" applyNumberFormat="1" applyFont="1" applyBorder="1" applyAlignment="1">
      <alignment horizontal="center" vertical="center" wrapText="1"/>
    </xf>
    <xf numFmtId="187" fontId="130" fillId="0" borderId="92" xfId="423" applyNumberFormat="1" applyFont="1" applyFill="1" applyBorder="1" applyAlignment="1">
      <alignment horizontal="left" vertical="center" wrapText="1"/>
    </xf>
    <xf numFmtId="41" fontId="129" fillId="2" borderId="63" xfId="423" applyFont="1" applyFill="1" applyBorder="1" applyAlignment="1">
      <alignment horizontal="center" vertical="center" wrapText="1"/>
    </xf>
    <xf numFmtId="41" fontId="129" fillId="2" borderId="5" xfId="423" applyFont="1" applyFill="1" applyBorder="1" applyAlignment="1">
      <alignment horizontal="center" vertical="center" wrapText="1"/>
    </xf>
    <xf numFmtId="41" fontId="129" fillId="2" borderId="62" xfId="423" applyFont="1" applyFill="1" applyBorder="1" applyAlignment="1">
      <alignment horizontal="center" vertical="center" wrapText="1"/>
    </xf>
    <xf numFmtId="41" fontId="129" fillId="2" borderId="64" xfId="423" applyFont="1" applyFill="1" applyBorder="1" applyAlignment="1">
      <alignment horizontal="center" vertical="center" wrapText="1"/>
    </xf>
    <xf numFmtId="0" fontId="107" fillId="2" borderId="63" xfId="669" applyFont="1" applyFill="1" applyBorder="1" applyAlignment="1">
      <alignment horizontal="center" vertical="center" wrapText="1"/>
    </xf>
    <xf numFmtId="0" fontId="107" fillId="2" borderId="5" xfId="669" applyFont="1" applyFill="1" applyBorder="1" applyAlignment="1">
      <alignment horizontal="center" vertical="center" wrapText="1"/>
    </xf>
    <xf numFmtId="41" fontId="107" fillId="2" borderId="62" xfId="423" applyFont="1" applyFill="1" applyBorder="1" applyAlignment="1">
      <alignment horizontal="center" vertical="center"/>
    </xf>
    <xf numFmtId="41" fontId="82" fillId="2" borderId="62" xfId="423" applyFont="1" applyFill="1" applyBorder="1" applyAlignment="1">
      <alignment horizontal="center" vertical="center"/>
    </xf>
    <xf numFmtId="41" fontId="82" fillId="2" borderId="64" xfId="423" applyFont="1" applyFill="1" applyBorder="1" applyAlignment="1">
      <alignment horizontal="center" vertical="center"/>
    </xf>
    <xf numFmtId="0" fontId="82" fillId="2" borderId="63" xfId="669" applyFont="1" applyFill="1" applyBorder="1" applyAlignment="1">
      <alignment horizontal="center" vertical="center" wrapText="1"/>
    </xf>
    <xf numFmtId="0" fontId="82" fillId="2" borderId="5" xfId="669" applyFont="1" applyFill="1" applyBorder="1" applyAlignment="1">
      <alignment horizontal="center" vertical="center" wrapText="1"/>
    </xf>
    <xf numFmtId="187" fontId="82" fillId="2" borderId="62" xfId="423" applyNumberFormat="1" applyFont="1" applyFill="1" applyBorder="1" applyAlignment="1">
      <alignment horizontal="center" vertical="center"/>
    </xf>
    <xf numFmtId="187" fontId="82" fillId="2" borderId="64" xfId="423" applyNumberFormat="1" applyFont="1" applyFill="1" applyBorder="1" applyAlignment="1">
      <alignment horizontal="center" vertical="center"/>
    </xf>
    <xf numFmtId="187" fontId="107" fillId="2" borderId="62" xfId="423" applyNumberFormat="1" applyFont="1" applyFill="1" applyBorder="1" applyAlignment="1">
      <alignment horizontal="center" vertical="center"/>
    </xf>
  </cellXfs>
  <cellStyles count="864">
    <cellStyle name="20% - 강조색1" xfId="1" builtinId="30" customBuiltin="1"/>
    <cellStyle name="20% - 강조색1 10" xfId="706"/>
    <cellStyle name="20% - 강조색1 10 2" xfId="830"/>
    <cellStyle name="20% - 강조색1 11" xfId="786"/>
    <cellStyle name="20% - 강조색1 2" xfId="2"/>
    <cellStyle name="20% - 강조색1 2 2" xfId="3"/>
    <cellStyle name="20% - 강조색1 2 3" xfId="4"/>
    <cellStyle name="20% - 강조색1 2 4" xfId="5"/>
    <cellStyle name="20% - 강조색1 2 5" xfId="6"/>
    <cellStyle name="20% - 강조색1 2 6" xfId="756"/>
    <cellStyle name="20% - 강조색1 2 6 2" xfId="849"/>
    <cellStyle name="20% - 강조색1 3" xfId="7"/>
    <cellStyle name="20% - 강조색1 4" xfId="8"/>
    <cellStyle name="20% - 강조색1 5" xfId="9"/>
    <cellStyle name="20% - 강조색1 6" xfId="10"/>
    <cellStyle name="20% - 강조색1 7" xfId="11"/>
    <cellStyle name="20% - 강조색1 8" xfId="12"/>
    <cellStyle name="20% - 강조색1 9" xfId="13"/>
    <cellStyle name="20% - 강조색2" xfId="14" builtinId="34" customBuiltin="1"/>
    <cellStyle name="20% - 강조색2 10" xfId="710"/>
    <cellStyle name="20% - 강조색2 10 2" xfId="832"/>
    <cellStyle name="20% - 강조색2 11" xfId="787"/>
    <cellStyle name="20% - 강조색2 2" xfId="15"/>
    <cellStyle name="20% - 강조색2 2 2" xfId="16"/>
    <cellStyle name="20% - 강조색2 2 3" xfId="17"/>
    <cellStyle name="20% - 강조색2 2 4" xfId="18"/>
    <cellStyle name="20% - 강조색2 2 5" xfId="19"/>
    <cellStyle name="20% - 강조색2 2 6" xfId="760"/>
    <cellStyle name="20% - 강조색2 2 6 2" xfId="851"/>
    <cellStyle name="20% - 강조색2 3" xfId="20"/>
    <cellStyle name="20% - 강조색2 4" xfId="21"/>
    <cellStyle name="20% - 강조색2 5" xfId="22"/>
    <cellStyle name="20% - 강조색2 6" xfId="23"/>
    <cellStyle name="20% - 강조색2 7" xfId="24"/>
    <cellStyle name="20% - 강조색2 8" xfId="25"/>
    <cellStyle name="20% - 강조색2 9" xfId="26"/>
    <cellStyle name="20% - 강조색3" xfId="27" builtinId="38" customBuiltin="1"/>
    <cellStyle name="20% - 강조색3 10" xfId="714"/>
    <cellStyle name="20% - 강조색3 10 2" xfId="834"/>
    <cellStyle name="20% - 강조색3 11" xfId="788"/>
    <cellStyle name="20% - 강조색3 2" xfId="28"/>
    <cellStyle name="20% - 강조색3 2 2" xfId="29"/>
    <cellStyle name="20% - 강조색3 2 3" xfId="30"/>
    <cellStyle name="20% - 강조색3 2 4" xfId="31"/>
    <cellStyle name="20% - 강조색3 2 5" xfId="32"/>
    <cellStyle name="20% - 강조색3 2 6" xfId="764"/>
    <cellStyle name="20% - 강조색3 2 6 2" xfId="853"/>
    <cellStyle name="20% - 강조색3 3" xfId="33"/>
    <cellStyle name="20% - 강조색3 4" xfId="34"/>
    <cellStyle name="20% - 강조색3 5" xfId="35"/>
    <cellStyle name="20% - 강조색3 6" xfId="36"/>
    <cellStyle name="20% - 강조색3 7" xfId="37"/>
    <cellStyle name="20% - 강조색3 8" xfId="38"/>
    <cellStyle name="20% - 강조색3 9" xfId="39"/>
    <cellStyle name="20% - 강조색4" xfId="40" builtinId="42" customBuiltin="1"/>
    <cellStyle name="20% - 강조색4 10" xfId="718"/>
    <cellStyle name="20% - 강조색4 10 2" xfId="836"/>
    <cellStyle name="20% - 강조색4 11" xfId="789"/>
    <cellStyle name="20% - 강조색4 2" xfId="41"/>
    <cellStyle name="20% - 강조색4 2 2" xfId="42"/>
    <cellStyle name="20% - 강조색4 2 3" xfId="43"/>
    <cellStyle name="20% - 강조색4 2 4" xfId="44"/>
    <cellStyle name="20% - 강조색4 2 5" xfId="45"/>
    <cellStyle name="20% - 강조색4 2 6" xfId="768"/>
    <cellStyle name="20% - 강조색4 2 6 2" xfId="855"/>
    <cellStyle name="20% - 강조색4 3" xfId="46"/>
    <cellStyle name="20% - 강조색4 4" xfId="47"/>
    <cellStyle name="20% - 강조색4 5" xfId="48"/>
    <cellStyle name="20% - 강조색4 6" xfId="49"/>
    <cellStyle name="20% - 강조색4 7" xfId="50"/>
    <cellStyle name="20% - 강조색4 8" xfId="51"/>
    <cellStyle name="20% - 강조색4 9" xfId="52"/>
    <cellStyle name="20% - 강조색5" xfId="53" builtinId="46" customBuiltin="1"/>
    <cellStyle name="20% - 강조색5 10" xfId="722"/>
    <cellStyle name="20% - 강조색5 10 2" xfId="838"/>
    <cellStyle name="20% - 강조색5 11" xfId="790"/>
    <cellStyle name="20% - 강조색5 2" xfId="54"/>
    <cellStyle name="20% - 강조색5 2 2" xfId="55"/>
    <cellStyle name="20% - 강조색5 2 3" xfId="56"/>
    <cellStyle name="20% - 강조색5 2 4" xfId="57"/>
    <cellStyle name="20% - 강조색5 2 5" xfId="58"/>
    <cellStyle name="20% - 강조색5 2 6" xfId="772"/>
    <cellStyle name="20% - 강조색5 2 6 2" xfId="857"/>
    <cellStyle name="20% - 강조색5 3" xfId="59"/>
    <cellStyle name="20% - 강조색5 4" xfId="60"/>
    <cellStyle name="20% - 강조색5 5" xfId="61"/>
    <cellStyle name="20% - 강조색5 6" xfId="62"/>
    <cellStyle name="20% - 강조색5 7" xfId="63"/>
    <cellStyle name="20% - 강조색5 8" xfId="64"/>
    <cellStyle name="20% - 강조색5 9" xfId="65"/>
    <cellStyle name="20% - 강조색6" xfId="66" builtinId="50" customBuiltin="1"/>
    <cellStyle name="20% - 강조색6 10" xfId="726"/>
    <cellStyle name="20% - 강조색6 10 2" xfId="840"/>
    <cellStyle name="20% - 강조색6 11" xfId="791"/>
    <cellStyle name="20% - 강조색6 2" xfId="67"/>
    <cellStyle name="20% - 강조색6 2 2" xfId="68"/>
    <cellStyle name="20% - 강조색6 2 3" xfId="69"/>
    <cellStyle name="20% - 강조색6 2 4" xfId="70"/>
    <cellStyle name="20% - 강조색6 2 5" xfId="71"/>
    <cellStyle name="20% - 강조색6 2 6" xfId="776"/>
    <cellStyle name="20% - 강조색6 2 6 2" xfId="859"/>
    <cellStyle name="20% - 강조색6 3" xfId="72"/>
    <cellStyle name="20% - 강조색6 4" xfId="73"/>
    <cellStyle name="20% - 강조색6 5" xfId="74"/>
    <cellStyle name="20% - 강조색6 6" xfId="75"/>
    <cellStyle name="20% - 강조색6 7" xfId="76"/>
    <cellStyle name="20% - 강조색6 8" xfId="77"/>
    <cellStyle name="20% - 강조색6 9" xfId="78"/>
    <cellStyle name="40% - 강조색1" xfId="79" builtinId="31" customBuiltin="1"/>
    <cellStyle name="40% - 강조색1 10" xfId="707"/>
    <cellStyle name="40% - 강조색1 10 2" xfId="831"/>
    <cellStyle name="40% - 강조색1 11" xfId="792"/>
    <cellStyle name="40% - 강조색1 2" xfId="80"/>
    <cellStyle name="40% - 강조색1 2 2" xfId="81"/>
    <cellStyle name="40% - 강조색1 2 3" xfId="82"/>
    <cellStyle name="40% - 강조색1 2 4" xfId="83"/>
    <cellStyle name="40% - 강조색1 2 5" xfId="84"/>
    <cellStyle name="40% - 강조색1 2 6" xfId="757"/>
    <cellStyle name="40% - 강조색1 2 6 2" xfId="850"/>
    <cellStyle name="40% - 강조색1 3" xfId="85"/>
    <cellStyle name="40% - 강조색1 4" xfId="86"/>
    <cellStyle name="40% - 강조색1 5" xfId="87"/>
    <cellStyle name="40% - 강조색1 6" xfId="88"/>
    <cellStyle name="40% - 강조색1 7" xfId="89"/>
    <cellStyle name="40% - 강조색1 8" xfId="90"/>
    <cellStyle name="40% - 강조색1 9" xfId="91"/>
    <cellStyle name="40% - 강조색2" xfId="92" builtinId="35" customBuiltin="1"/>
    <cellStyle name="40% - 강조색2 10" xfId="711"/>
    <cellStyle name="40% - 강조색2 10 2" xfId="833"/>
    <cellStyle name="40% - 강조색2 11" xfId="793"/>
    <cellStyle name="40% - 강조색2 2" xfId="93"/>
    <cellStyle name="40% - 강조색2 2 2" xfId="94"/>
    <cellStyle name="40% - 강조색2 2 3" xfId="95"/>
    <cellStyle name="40% - 강조색2 2 4" xfId="96"/>
    <cellStyle name="40% - 강조색2 2 5" xfId="97"/>
    <cellStyle name="40% - 강조색2 2 6" xfId="761"/>
    <cellStyle name="40% - 강조색2 2 6 2" xfId="852"/>
    <cellStyle name="40% - 강조색2 3" xfId="98"/>
    <cellStyle name="40% - 강조색2 4" xfId="99"/>
    <cellStyle name="40% - 강조색2 5" xfId="100"/>
    <cellStyle name="40% - 강조색2 6" xfId="101"/>
    <cellStyle name="40% - 강조색2 7" xfId="102"/>
    <cellStyle name="40% - 강조색2 8" xfId="103"/>
    <cellStyle name="40% - 강조색2 9" xfId="104"/>
    <cellStyle name="40% - 강조색3" xfId="105" builtinId="39" customBuiltin="1"/>
    <cellStyle name="40% - 강조색3 10" xfId="715"/>
    <cellStyle name="40% - 강조색3 10 2" xfId="835"/>
    <cellStyle name="40% - 강조색3 11" xfId="794"/>
    <cellStyle name="40% - 강조색3 2" xfId="106"/>
    <cellStyle name="40% - 강조색3 2 2" xfId="107"/>
    <cellStyle name="40% - 강조색3 2 3" xfId="108"/>
    <cellStyle name="40% - 강조색3 2 4" xfId="109"/>
    <cellStyle name="40% - 강조색3 2 5" xfId="110"/>
    <cellStyle name="40% - 강조색3 2 6" xfId="765"/>
    <cellStyle name="40% - 강조색3 2 6 2" xfId="854"/>
    <cellStyle name="40% - 강조색3 3" xfId="111"/>
    <cellStyle name="40% - 강조색3 4" xfId="112"/>
    <cellStyle name="40% - 강조색3 5" xfId="113"/>
    <cellStyle name="40% - 강조색3 6" xfId="114"/>
    <cellStyle name="40% - 강조색3 7" xfId="115"/>
    <cellStyle name="40% - 강조색3 8" xfId="116"/>
    <cellStyle name="40% - 강조색3 9" xfId="117"/>
    <cellStyle name="40% - 강조색4" xfId="118" builtinId="43" customBuiltin="1"/>
    <cellStyle name="40% - 강조색4 10" xfId="719"/>
    <cellStyle name="40% - 강조색4 10 2" xfId="837"/>
    <cellStyle name="40% - 강조색4 11" xfId="795"/>
    <cellStyle name="40% - 강조색4 2" xfId="119"/>
    <cellStyle name="40% - 강조색4 2 2" xfId="120"/>
    <cellStyle name="40% - 강조색4 2 3" xfId="121"/>
    <cellStyle name="40% - 강조색4 2 4" xfId="122"/>
    <cellStyle name="40% - 강조색4 2 5" xfId="123"/>
    <cellStyle name="40% - 강조색4 2 6" xfId="769"/>
    <cellStyle name="40% - 강조색4 2 6 2" xfId="856"/>
    <cellStyle name="40% - 강조색4 3" xfId="124"/>
    <cellStyle name="40% - 강조색4 4" xfId="125"/>
    <cellStyle name="40% - 강조색4 5" xfId="126"/>
    <cellStyle name="40% - 강조색4 6" xfId="127"/>
    <cellStyle name="40% - 강조색4 7" xfId="128"/>
    <cellStyle name="40% - 강조색4 8" xfId="129"/>
    <cellStyle name="40% - 강조색4 9" xfId="130"/>
    <cellStyle name="40% - 강조색5" xfId="131" builtinId="47" customBuiltin="1"/>
    <cellStyle name="40% - 강조색5 10" xfId="723"/>
    <cellStyle name="40% - 강조색5 10 2" xfId="839"/>
    <cellStyle name="40% - 강조색5 11" xfId="796"/>
    <cellStyle name="40% - 강조색5 2" xfId="132"/>
    <cellStyle name="40% - 강조색5 2 2" xfId="133"/>
    <cellStyle name="40% - 강조색5 2 3" xfId="134"/>
    <cellStyle name="40% - 강조색5 2 4" xfId="135"/>
    <cellStyle name="40% - 강조색5 2 5" xfId="136"/>
    <cellStyle name="40% - 강조색5 2 6" xfId="773"/>
    <cellStyle name="40% - 강조색5 2 6 2" xfId="858"/>
    <cellStyle name="40% - 강조색5 3" xfId="137"/>
    <cellStyle name="40% - 강조색5 4" xfId="138"/>
    <cellStyle name="40% - 강조색5 5" xfId="139"/>
    <cellStyle name="40% - 강조색5 6" xfId="140"/>
    <cellStyle name="40% - 강조색5 7" xfId="141"/>
    <cellStyle name="40% - 강조색5 8" xfId="142"/>
    <cellStyle name="40% - 강조색5 9" xfId="143"/>
    <cellStyle name="40% - 강조색6" xfId="144" builtinId="51" customBuiltin="1"/>
    <cellStyle name="40% - 강조색6 10" xfId="727"/>
    <cellStyle name="40% - 강조색6 10 2" xfId="841"/>
    <cellStyle name="40% - 강조색6 11" xfId="797"/>
    <cellStyle name="40% - 강조색6 2" xfId="145"/>
    <cellStyle name="40% - 강조색6 2 2" xfId="146"/>
    <cellStyle name="40% - 강조색6 2 3" xfId="147"/>
    <cellStyle name="40% - 강조색6 2 4" xfId="148"/>
    <cellStyle name="40% - 강조색6 2 5" xfId="149"/>
    <cellStyle name="40% - 강조색6 2 6" xfId="777"/>
    <cellStyle name="40% - 강조색6 2 6 2" xfId="860"/>
    <cellStyle name="40% - 강조색6 3" xfId="150"/>
    <cellStyle name="40% - 강조색6 4" xfId="151"/>
    <cellStyle name="40% - 강조색6 5" xfId="152"/>
    <cellStyle name="40% - 강조색6 6" xfId="153"/>
    <cellStyle name="40% - 강조색6 7" xfId="154"/>
    <cellStyle name="40% - 강조색6 8" xfId="155"/>
    <cellStyle name="40% - 강조색6 9" xfId="156"/>
    <cellStyle name="60% - 강조색1" xfId="157" builtinId="32" customBuiltin="1"/>
    <cellStyle name="60% - 강조색1 10" xfId="708"/>
    <cellStyle name="60% - 강조색1 11" xfId="798"/>
    <cellStyle name="60% - 강조색1 2" xfId="158"/>
    <cellStyle name="60% - 강조색1 2 2" xfId="159"/>
    <cellStyle name="60% - 강조색1 2 3" xfId="160"/>
    <cellStyle name="60% - 강조색1 2 4" xfId="161"/>
    <cellStyle name="60% - 강조색1 2 5" xfId="162"/>
    <cellStyle name="60% - 강조색1 2 6" xfId="758"/>
    <cellStyle name="60% - 강조색1 3" xfId="163"/>
    <cellStyle name="60% - 강조색1 4" xfId="164"/>
    <cellStyle name="60% - 강조색1 5" xfId="165"/>
    <cellStyle name="60% - 강조색1 6" xfId="166"/>
    <cellStyle name="60% - 강조색1 7" xfId="167"/>
    <cellStyle name="60% - 강조색1 8" xfId="168"/>
    <cellStyle name="60% - 강조색1 9" xfId="169"/>
    <cellStyle name="60% - 강조색2" xfId="170" builtinId="36" customBuiltin="1"/>
    <cellStyle name="60% - 강조색2 10" xfId="712"/>
    <cellStyle name="60% - 강조색2 11" xfId="799"/>
    <cellStyle name="60% - 강조색2 2" xfId="171"/>
    <cellStyle name="60% - 강조색2 2 2" xfId="172"/>
    <cellStyle name="60% - 강조색2 2 3" xfId="173"/>
    <cellStyle name="60% - 강조색2 2 4" xfId="174"/>
    <cellStyle name="60% - 강조색2 2 5" xfId="175"/>
    <cellStyle name="60% - 강조색2 2 6" xfId="762"/>
    <cellStyle name="60% - 강조색2 3" xfId="176"/>
    <cellStyle name="60% - 강조색2 4" xfId="177"/>
    <cellStyle name="60% - 강조색2 5" xfId="178"/>
    <cellStyle name="60% - 강조색2 6" xfId="179"/>
    <cellStyle name="60% - 강조색2 7" xfId="180"/>
    <cellStyle name="60% - 강조색2 8" xfId="181"/>
    <cellStyle name="60% - 강조색2 9" xfId="182"/>
    <cellStyle name="60% - 강조색3" xfId="183" builtinId="40" customBuiltin="1"/>
    <cellStyle name="60% - 강조색3 10" xfId="716"/>
    <cellStyle name="60% - 강조색3 11" xfId="800"/>
    <cellStyle name="60% - 강조색3 2" xfId="184"/>
    <cellStyle name="60% - 강조색3 2 2" xfId="185"/>
    <cellStyle name="60% - 강조색3 2 3" xfId="186"/>
    <cellStyle name="60% - 강조색3 2 4" xfId="187"/>
    <cellStyle name="60% - 강조색3 2 5" xfId="188"/>
    <cellStyle name="60% - 강조색3 2 6" xfId="766"/>
    <cellStyle name="60% - 강조색3 3" xfId="189"/>
    <cellStyle name="60% - 강조색3 4" xfId="190"/>
    <cellStyle name="60% - 강조색3 5" xfId="191"/>
    <cellStyle name="60% - 강조색3 6" xfId="192"/>
    <cellStyle name="60% - 강조색3 7" xfId="193"/>
    <cellStyle name="60% - 강조색3 8" xfId="194"/>
    <cellStyle name="60% - 강조색3 9" xfId="195"/>
    <cellStyle name="60% - 강조색4" xfId="196" builtinId="44" customBuiltin="1"/>
    <cellStyle name="60% - 강조색4 10" xfId="720"/>
    <cellStyle name="60% - 강조색4 11" xfId="801"/>
    <cellStyle name="60% - 강조색4 2" xfId="197"/>
    <cellStyle name="60% - 강조색4 2 2" xfId="198"/>
    <cellStyle name="60% - 강조색4 2 3" xfId="199"/>
    <cellStyle name="60% - 강조색4 2 4" xfId="200"/>
    <cellStyle name="60% - 강조색4 2 5" xfId="201"/>
    <cellStyle name="60% - 강조색4 2 6" xfId="770"/>
    <cellStyle name="60% - 강조색4 3" xfId="202"/>
    <cellStyle name="60% - 강조색4 4" xfId="203"/>
    <cellStyle name="60% - 강조색4 5" xfId="204"/>
    <cellStyle name="60% - 강조색4 6" xfId="205"/>
    <cellStyle name="60% - 강조색4 7" xfId="206"/>
    <cellStyle name="60% - 강조색4 8" xfId="207"/>
    <cellStyle name="60% - 강조색4 9" xfId="208"/>
    <cellStyle name="60% - 강조색5" xfId="209" builtinId="48" customBuiltin="1"/>
    <cellStyle name="60% - 강조색5 10" xfId="724"/>
    <cellStyle name="60% - 강조색5 11" xfId="802"/>
    <cellStyle name="60% - 강조색5 2" xfId="210"/>
    <cellStyle name="60% - 강조색5 2 2" xfId="211"/>
    <cellStyle name="60% - 강조색5 2 3" xfId="212"/>
    <cellStyle name="60% - 강조색5 2 4" xfId="213"/>
    <cellStyle name="60% - 강조색5 2 5" xfId="214"/>
    <cellStyle name="60% - 강조색5 2 6" xfId="774"/>
    <cellStyle name="60% - 강조색5 3" xfId="215"/>
    <cellStyle name="60% - 강조색5 4" xfId="216"/>
    <cellStyle name="60% - 강조색5 5" xfId="217"/>
    <cellStyle name="60% - 강조색5 6" xfId="218"/>
    <cellStyle name="60% - 강조색5 7" xfId="219"/>
    <cellStyle name="60% - 강조색5 8" xfId="220"/>
    <cellStyle name="60% - 강조색5 9" xfId="221"/>
    <cellStyle name="60% - 강조색6" xfId="222" builtinId="52" customBuiltin="1"/>
    <cellStyle name="60% - 강조색6 10" xfId="728"/>
    <cellStyle name="60% - 강조색6 11" xfId="803"/>
    <cellStyle name="60% - 강조색6 2" xfId="223"/>
    <cellStyle name="60% - 강조색6 2 2" xfId="224"/>
    <cellStyle name="60% - 강조색6 2 3" xfId="225"/>
    <cellStyle name="60% - 강조색6 2 4" xfId="226"/>
    <cellStyle name="60% - 강조색6 2 5" xfId="227"/>
    <cellStyle name="60% - 강조색6 2 6" xfId="778"/>
    <cellStyle name="60% - 강조색6 3" xfId="228"/>
    <cellStyle name="60% - 강조색6 4" xfId="229"/>
    <cellStyle name="60% - 강조색6 5" xfId="230"/>
    <cellStyle name="60% - 강조색6 6" xfId="231"/>
    <cellStyle name="60% - 강조색6 7" xfId="232"/>
    <cellStyle name="60% - 강조색6 8" xfId="233"/>
    <cellStyle name="60% - 강조색6 9" xfId="234"/>
    <cellStyle name="AeE­ [0]_PERSONAL" xfId="235"/>
    <cellStyle name="AeE­_PERSONAL" xfId="236"/>
    <cellStyle name="ALIGNMENT" xfId="237"/>
    <cellStyle name="C￥AØ_PERSONAL" xfId="238"/>
    <cellStyle name="Comma [0]_ SG&amp;A Bridge " xfId="239"/>
    <cellStyle name="Comma_ SG&amp;A Bridge " xfId="240"/>
    <cellStyle name="Currency [0]_ SG&amp;A Bridge " xfId="241"/>
    <cellStyle name="Currency_ SG&amp;A Bridge " xfId="242"/>
    <cellStyle name="Grey" xfId="243"/>
    <cellStyle name="Header1" xfId="244"/>
    <cellStyle name="Header2" xfId="245"/>
    <cellStyle name="Input [yellow]" xfId="246"/>
    <cellStyle name="Normal - Style1" xfId="247"/>
    <cellStyle name="Normal_ SG&amp;A Bridge " xfId="248"/>
    <cellStyle name="Percent [2]" xfId="249"/>
    <cellStyle name="강조색1" xfId="250" builtinId="29" customBuiltin="1"/>
    <cellStyle name="강조색1 10" xfId="705"/>
    <cellStyle name="강조색1 11" xfId="804"/>
    <cellStyle name="강조색1 2" xfId="251"/>
    <cellStyle name="강조색1 2 2" xfId="252"/>
    <cellStyle name="강조색1 2 3" xfId="253"/>
    <cellStyle name="강조색1 2 4" xfId="254"/>
    <cellStyle name="강조색1 2 5" xfId="255"/>
    <cellStyle name="강조색1 2 6" xfId="755"/>
    <cellStyle name="강조색1 3" xfId="256"/>
    <cellStyle name="강조색1 4" xfId="257"/>
    <cellStyle name="강조색1 5" xfId="258"/>
    <cellStyle name="강조색1 6" xfId="259"/>
    <cellStyle name="강조색1 7" xfId="260"/>
    <cellStyle name="강조색1 8" xfId="261"/>
    <cellStyle name="강조색1 9" xfId="262"/>
    <cellStyle name="강조색2" xfId="263" builtinId="33" customBuiltin="1"/>
    <cellStyle name="강조색2 10" xfId="709"/>
    <cellStyle name="강조색2 11" xfId="805"/>
    <cellStyle name="강조색2 2" xfId="264"/>
    <cellStyle name="강조색2 2 2" xfId="265"/>
    <cellStyle name="강조색2 2 3" xfId="266"/>
    <cellStyle name="강조색2 2 4" xfId="267"/>
    <cellStyle name="강조색2 2 5" xfId="268"/>
    <cellStyle name="강조색2 2 6" xfId="759"/>
    <cellStyle name="강조색2 3" xfId="269"/>
    <cellStyle name="강조색2 4" xfId="270"/>
    <cellStyle name="강조색2 5" xfId="271"/>
    <cellStyle name="강조색2 6" xfId="272"/>
    <cellStyle name="강조색2 7" xfId="273"/>
    <cellStyle name="강조색2 8" xfId="274"/>
    <cellStyle name="강조색2 9" xfId="275"/>
    <cellStyle name="강조색3" xfId="276" builtinId="37" customBuiltin="1"/>
    <cellStyle name="강조색3 10" xfId="713"/>
    <cellStyle name="강조색3 11" xfId="806"/>
    <cellStyle name="강조색3 2" xfId="277"/>
    <cellStyle name="강조색3 2 2" xfId="278"/>
    <cellStyle name="강조색3 2 3" xfId="279"/>
    <cellStyle name="강조색3 2 4" xfId="280"/>
    <cellStyle name="강조색3 2 5" xfId="281"/>
    <cellStyle name="강조색3 2 6" xfId="763"/>
    <cellStyle name="강조색3 3" xfId="282"/>
    <cellStyle name="강조색3 4" xfId="283"/>
    <cellStyle name="강조색3 5" xfId="284"/>
    <cellStyle name="강조색3 6" xfId="285"/>
    <cellStyle name="강조색3 7" xfId="286"/>
    <cellStyle name="강조색3 8" xfId="287"/>
    <cellStyle name="강조색3 9" xfId="288"/>
    <cellStyle name="강조색4" xfId="289" builtinId="41" customBuiltin="1"/>
    <cellStyle name="강조색4 10" xfId="717"/>
    <cellStyle name="강조색4 11" xfId="807"/>
    <cellStyle name="강조색4 2" xfId="290"/>
    <cellStyle name="강조색4 2 2" xfId="291"/>
    <cellStyle name="강조색4 2 3" xfId="292"/>
    <cellStyle name="강조색4 2 4" xfId="293"/>
    <cellStyle name="강조색4 2 5" xfId="294"/>
    <cellStyle name="강조색4 2 6" xfId="767"/>
    <cellStyle name="강조색4 3" xfId="295"/>
    <cellStyle name="강조색4 4" xfId="296"/>
    <cellStyle name="강조색4 5" xfId="297"/>
    <cellStyle name="강조색4 6" xfId="298"/>
    <cellStyle name="강조색4 7" xfId="299"/>
    <cellStyle name="강조색4 8" xfId="300"/>
    <cellStyle name="강조색4 9" xfId="301"/>
    <cellStyle name="강조색5" xfId="302" builtinId="45" customBuiltin="1"/>
    <cellStyle name="강조색5 10" xfId="721"/>
    <cellStyle name="강조색5 11" xfId="808"/>
    <cellStyle name="강조색5 2" xfId="303"/>
    <cellStyle name="강조색5 2 2" xfId="304"/>
    <cellStyle name="강조색5 2 3" xfId="305"/>
    <cellStyle name="강조색5 2 4" xfId="306"/>
    <cellStyle name="강조색5 2 5" xfId="307"/>
    <cellStyle name="강조색5 2 6" xfId="771"/>
    <cellStyle name="강조색5 3" xfId="308"/>
    <cellStyle name="강조색5 4" xfId="309"/>
    <cellStyle name="강조색5 5" xfId="310"/>
    <cellStyle name="강조색5 6" xfId="311"/>
    <cellStyle name="강조색5 7" xfId="312"/>
    <cellStyle name="강조색5 8" xfId="313"/>
    <cellStyle name="강조색5 9" xfId="314"/>
    <cellStyle name="강조색6" xfId="315" builtinId="49" customBuiltin="1"/>
    <cellStyle name="강조색6 10" xfId="725"/>
    <cellStyle name="강조색6 11" xfId="809"/>
    <cellStyle name="강조색6 2" xfId="316"/>
    <cellStyle name="강조색6 2 2" xfId="317"/>
    <cellStyle name="강조색6 2 3" xfId="318"/>
    <cellStyle name="강조색6 2 4" xfId="319"/>
    <cellStyle name="강조색6 2 5" xfId="320"/>
    <cellStyle name="강조색6 2 6" xfId="775"/>
    <cellStyle name="강조색6 3" xfId="321"/>
    <cellStyle name="강조색6 4" xfId="322"/>
    <cellStyle name="강조색6 5" xfId="323"/>
    <cellStyle name="강조색6 6" xfId="324"/>
    <cellStyle name="강조색6 7" xfId="325"/>
    <cellStyle name="강조색6 8" xfId="326"/>
    <cellStyle name="강조색6 9" xfId="327"/>
    <cellStyle name="경고문" xfId="328" builtinId="11" customBuiltin="1"/>
    <cellStyle name="경고문 10" xfId="701"/>
    <cellStyle name="경고문 11" xfId="810"/>
    <cellStyle name="경고문 2" xfId="329"/>
    <cellStyle name="경고문 2 2" xfId="330"/>
    <cellStyle name="경고문 2 3" xfId="331"/>
    <cellStyle name="경고문 2 4" xfId="332"/>
    <cellStyle name="경고문 2 5" xfId="333"/>
    <cellStyle name="경고문 2 6" xfId="751"/>
    <cellStyle name="경고문 3" xfId="334"/>
    <cellStyle name="경고문 4" xfId="335"/>
    <cellStyle name="경고문 5" xfId="336"/>
    <cellStyle name="경고문 6" xfId="337"/>
    <cellStyle name="경고문 7" xfId="338"/>
    <cellStyle name="경고문 8" xfId="339"/>
    <cellStyle name="경고문 9" xfId="340"/>
    <cellStyle name="계산" xfId="341" builtinId="22" customBuiltin="1"/>
    <cellStyle name="계산 10" xfId="698"/>
    <cellStyle name="계산 11" xfId="811"/>
    <cellStyle name="계산 2" xfId="342"/>
    <cellStyle name="계산 2 2" xfId="343"/>
    <cellStyle name="계산 2 3" xfId="344"/>
    <cellStyle name="계산 2 4" xfId="345"/>
    <cellStyle name="계산 2 5" xfId="346"/>
    <cellStyle name="계산 2 6" xfId="748"/>
    <cellStyle name="계산 3" xfId="347"/>
    <cellStyle name="계산 4" xfId="348"/>
    <cellStyle name="계산 5" xfId="349"/>
    <cellStyle name="계산 6" xfId="350"/>
    <cellStyle name="계산 7" xfId="351"/>
    <cellStyle name="계산 8" xfId="352"/>
    <cellStyle name="계산 9" xfId="353"/>
    <cellStyle name="나쁨" xfId="354" builtinId="27" customBuiltin="1"/>
    <cellStyle name="나쁨 10" xfId="694"/>
    <cellStyle name="나쁨 11" xfId="812"/>
    <cellStyle name="나쁨 2" xfId="355"/>
    <cellStyle name="나쁨 2 2" xfId="356"/>
    <cellStyle name="나쁨 2 3" xfId="357"/>
    <cellStyle name="나쁨 2 4" xfId="358"/>
    <cellStyle name="나쁨 2 5" xfId="359"/>
    <cellStyle name="나쁨 2 6" xfId="744"/>
    <cellStyle name="나쁨 3" xfId="360"/>
    <cellStyle name="나쁨 4" xfId="361"/>
    <cellStyle name="나쁨 5" xfId="362"/>
    <cellStyle name="나쁨 6" xfId="363"/>
    <cellStyle name="나쁨 7" xfId="364"/>
    <cellStyle name="나쁨 8" xfId="365"/>
    <cellStyle name="나쁨 9" xfId="366"/>
    <cellStyle name="메모 2" xfId="367"/>
    <cellStyle name="메모 2 2" xfId="368"/>
    <cellStyle name="메모 2 2 2" xfId="369"/>
    <cellStyle name="메모 2 3" xfId="370"/>
    <cellStyle name="메모 2 3 2" xfId="371"/>
    <cellStyle name="메모 2 4" xfId="372"/>
    <cellStyle name="메모 2 5" xfId="373"/>
    <cellStyle name="메모 2 6" xfId="374"/>
    <cellStyle name="메모 2 7" xfId="752"/>
    <cellStyle name="메모 2 7 2" xfId="848"/>
    <cellStyle name="메모 3" xfId="375"/>
    <cellStyle name="메모 3 2" xfId="376"/>
    <cellStyle name="메모 4" xfId="377"/>
    <cellStyle name="메모 4 2" xfId="378"/>
    <cellStyle name="메모 5" xfId="379"/>
    <cellStyle name="메모 5 2" xfId="380"/>
    <cellStyle name="메모 6" xfId="381"/>
    <cellStyle name="메모 7" xfId="382"/>
    <cellStyle name="메모 8" xfId="702"/>
    <cellStyle name="메모 8 2" xfId="829"/>
    <cellStyle name="보통" xfId="383" builtinId="28" customBuiltin="1"/>
    <cellStyle name="보통 10" xfId="695"/>
    <cellStyle name="보통 11" xfId="813"/>
    <cellStyle name="보통 2" xfId="384"/>
    <cellStyle name="보통 2 2" xfId="385"/>
    <cellStyle name="보통 2 3" xfId="386"/>
    <cellStyle name="보통 2 4" xfId="387"/>
    <cellStyle name="보통 2 5" xfId="388"/>
    <cellStyle name="보통 2 6" xfId="745"/>
    <cellStyle name="보통 3" xfId="389"/>
    <cellStyle name="보통 4" xfId="390"/>
    <cellStyle name="보통 5" xfId="391"/>
    <cellStyle name="보통 6" xfId="392"/>
    <cellStyle name="보통 7" xfId="393"/>
    <cellStyle name="보통 8" xfId="394"/>
    <cellStyle name="보통 9" xfId="395"/>
    <cellStyle name="뷭?_BOOKSHIP" xfId="396"/>
    <cellStyle name="설명 텍스트" xfId="397" builtinId="53" customBuiltin="1"/>
    <cellStyle name="설명 텍스트 10" xfId="703"/>
    <cellStyle name="설명 텍스트 11" xfId="814"/>
    <cellStyle name="설명 텍스트 2" xfId="398"/>
    <cellStyle name="설명 텍스트 2 2" xfId="399"/>
    <cellStyle name="설명 텍스트 2 3" xfId="400"/>
    <cellStyle name="설명 텍스트 2 4" xfId="401"/>
    <cellStyle name="설명 텍스트 2 5" xfId="402"/>
    <cellStyle name="설명 텍스트 2 6" xfId="753"/>
    <cellStyle name="설명 텍스트 3" xfId="403"/>
    <cellStyle name="설명 텍스트 4" xfId="404"/>
    <cellStyle name="설명 텍스트 5" xfId="405"/>
    <cellStyle name="설명 텍스트 6" xfId="406"/>
    <cellStyle name="설명 텍스트 7" xfId="407"/>
    <cellStyle name="설명 텍스트 8" xfId="408"/>
    <cellStyle name="설명 텍스트 9" xfId="409"/>
    <cellStyle name="셀 확인" xfId="410" builtinId="23" customBuiltin="1"/>
    <cellStyle name="셀 확인 10" xfId="700"/>
    <cellStyle name="셀 확인 11" xfId="815"/>
    <cellStyle name="셀 확인 2" xfId="411"/>
    <cellStyle name="셀 확인 2 2" xfId="412"/>
    <cellStyle name="셀 확인 2 3" xfId="413"/>
    <cellStyle name="셀 확인 2 4" xfId="414"/>
    <cellStyle name="셀 확인 2 5" xfId="415"/>
    <cellStyle name="셀 확인 2 6" xfId="750"/>
    <cellStyle name="셀 확인 3" xfId="416"/>
    <cellStyle name="셀 확인 4" xfId="417"/>
    <cellStyle name="셀 확인 5" xfId="418"/>
    <cellStyle name="셀 확인 6" xfId="419"/>
    <cellStyle name="셀 확인 7" xfId="420"/>
    <cellStyle name="셀 확인 8" xfId="421"/>
    <cellStyle name="셀 확인 9" xfId="422"/>
    <cellStyle name="쉼표 [0]" xfId="423" builtinId="6"/>
    <cellStyle name="쉼표 [0] 10" xfId="424"/>
    <cellStyle name="쉼표 [0] 11" xfId="425"/>
    <cellStyle name="쉼표 [0] 12" xfId="426"/>
    <cellStyle name="쉼표 [0] 13" xfId="427"/>
    <cellStyle name="쉼표 [0] 14" xfId="687"/>
    <cellStyle name="쉼표 [0] 14 2" xfId="828"/>
    <cellStyle name="쉼표 [0] 15" xfId="816"/>
    <cellStyle name="쉼표 [0] 16" xfId="784"/>
    <cellStyle name="쉼표 [0] 2" xfId="428"/>
    <cellStyle name="쉼표 [0] 2 2" xfId="429"/>
    <cellStyle name="쉼표 [0] 2 2 2" xfId="430"/>
    <cellStyle name="쉼표 [0] 2 2 2 2" xfId="431"/>
    <cellStyle name="쉼표 [0] 2 2 3" xfId="432"/>
    <cellStyle name="쉼표 [0] 2 2 4" xfId="433"/>
    <cellStyle name="쉼표 [0] 2 3" xfId="434"/>
    <cellStyle name="쉼표 [0] 2 4" xfId="435"/>
    <cellStyle name="쉼표 [0] 2 5" xfId="436"/>
    <cellStyle name="쉼표 [0] 3" xfId="437"/>
    <cellStyle name="쉼표 [0] 3 2" xfId="438"/>
    <cellStyle name="쉼표 [0] 3 3" xfId="439"/>
    <cellStyle name="쉼표 [0] 3 3 2" xfId="440"/>
    <cellStyle name="쉼표 [0] 3 3 3" xfId="441"/>
    <cellStyle name="쉼표 [0] 3 4" xfId="442"/>
    <cellStyle name="쉼표 [0] 4" xfId="443"/>
    <cellStyle name="쉼표 [0] 4 2" xfId="444"/>
    <cellStyle name="쉼표 [0] 4 3" xfId="445"/>
    <cellStyle name="쉼표 [0] 5" xfId="446"/>
    <cellStyle name="쉼표 [0] 5 2" xfId="447"/>
    <cellStyle name="쉼표 [0] 5 3" xfId="448"/>
    <cellStyle name="쉼표 [0] 5 3 2" xfId="449"/>
    <cellStyle name="쉼표 [0] 5 4" xfId="450"/>
    <cellStyle name="쉼표 [0] 5 4 2" xfId="451"/>
    <cellStyle name="쉼표 [0] 5 5" xfId="452"/>
    <cellStyle name="쉼표 [0] 5 5 2" xfId="453"/>
    <cellStyle name="쉼표 [0] 5 6" xfId="454"/>
    <cellStyle name="쉼표 [0] 5 7" xfId="455"/>
    <cellStyle name="쉼표 [0] 5 8" xfId="737"/>
    <cellStyle name="쉼표 [0] 5 8 2" xfId="847"/>
    <cellStyle name="쉼표 [0] 6" xfId="456"/>
    <cellStyle name="쉼표 [0] 6 2" xfId="457"/>
    <cellStyle name="쉼표 [0] 7" xfId="458"/>
    <cellStyle name="쉼표 [0] 7 2" xfId="459"/>
    <cellStyle name="쉼표 [0] 8" xfId="460"/>
    <cellStyle name="쉼표 [0] 8 2" xfId="461"/>
    <cellStyle name="쉼표 [0] 9" xfId="462"/>
    <cellStyle name="스타일 1" xfId="463"/>
    <cellStyle name="연결된 셀" xfId="464" builtinId="24" customBuiltin="1"/>
    <cellStyle name="연결된 셀 10" xfId="699"/>
    <cellStyle name="연결된 셀 11" xfId="817"/>
    <cellStyle name="연결된 셀 2" xfId="465"/>
    <cellStyle name="연결된 셀 2 2" xfId="466"/>
    <cellStyle name="연결된 셀 2 3" xfId="467"/>
    <cellStyle name="연결된 셀 2 4" xfId="468"/>
    <cellStyle name="연결된 셀 2 5" xfId="469"/>
    <cellStyle name="연결된 셀 2 6" xfId="749"/>
    <cellStyle name="연결된 셀 3" xfId="470"/>
    <cellStyle name="연결된 셀 4" xfId="471"/>
    <cellStyle name="연결된 셀 5" xfId="472"/>
    <cellStyle name="연결된 셀 6" xfId="473"/>
    <cellStyle name="연결된 셀 7" xfId="474"/>
    <cellStyle name="연결된 셀 8" xfId="475"/>
    <cellStyle name="연결된 셀 9" xfId="476"/>
    <cellStyle name="열어 본 하이퍼링크" xfId="733" builtinId="9" customBuiltin="1"/>
    <cellStyle name="열어 본 하이퍼링크 2" xfId="477"/>
    <cellStyle name="열어 본 하이퍼링크 2 2" xfId="478"/>
    <cellStyle name="열어 본 하이퍼링크 2 3" xfId="479"/>
    <cellStyle name="열어 본 하이퍼링크 2 4" xfId="480"/>
    <cellStyle name="열어 본 하이퍼링크 2 5" xfId="481"/>
    <cellStyle name="열어 본 하이퍼링크 2 6" xfId="782"/>
    <cellStyle name="열어 본 하이퍼링크 3" xfId="482"/>
    <cellStyle name="열어 본 하이퍼링크 4" xfId="483"/>
    <cellStyle name="열어 본 하이퍼링크 5" xfId="484"/>
    <cellStyle name="열어 본 하이퍼링크 6" xfId="485"/>
    <cellStyle name="열어 본 하이퍼링크 7" xfId="486"/>
    <cellStyle name="요약" xfId="487" builtinId="25" customBuiltin="1"/>
    <cellStyle name="요약 10" xfId="704"/>
    <cellStyle name="요약 11" xfId="818"/>
    <cellStyle name="요약 2" xfId="488"/>
    <cellStyle name="요약 2 2" xfId="489"/>
    <cellStyle name="요약 2 3" xfId="490"/>
    <cellStyle name="요약 2 4" xfId="491"/>
    <cellStyle name="요약 2 5" xfId="492"/>
    <cellStyle name="요약 2 6" xfId="754"/>
    <cellStyle name="요약 3" xfId="493"/>
    <cellStyle name="요약 4" xfId="494"/>
    <cellStyle name="요약 5" xfId="495"/>
    <cellStyle name="요약 6" xfId="496"/>
    <cellStyle name="요약 7" xfId="497"/>
    <cellStyle name="요약 8" xfId="498"/>
    <cellStyle name="요약 9" xfId="499"/>
    <cellStyle name="입력" xfId="500" builtinId="20" customBuiltin="1"/>
    <cellStyle name="입력 10" xfId="696"/>
    <cellStyle name="입력 11" xfId="819"/>
    <cellStyle name="입력 2" xfId="501"/>
    <cellStyle name="입력 2 2" xfId="502"/>
    <cellStyle name="입력 2 3" xfId="503"/>
    <cellStyle name="입력 2 4" xfId="504"/>
    <cellStyle name="입력 2 5" xfId="505"/>
    <cellStyle name="입력 2 6" xfId="746"/>
    <cellStyle name="입력 3" xfId="506"/>
    <cellStyle name="입력 4" xfId="507"/>
    <cellStyle name="입력 5" xfId="508"/>
    <cellStyle name="입력 6" xfId="509"/>
    <cellStyle name="입력 7" xfId="510"/>
    <cellStyle name="입력 8" xfId="511"/>
    <cellStyle name="입력 9" xfId="512"/>
    <cellStyle name="제목" xfId="513" builtinId="15" customBuiltin="1"/>
    <cellStyle name="제목 1" xfId="514" builtinId="16" customBuiltin="1"/>
    <cellStyle name="제목 1 10" xfId="689"/>
    <cellStyle name="제목 1 11" xfId="821"/>
    <cellStyle name="제목 1 2" xfId="515"/>
    <cellStyle name="제목 1 2 2" xfId="516"/>
    <cellStyle name="제목 1 2 3" xfId="517"/>
    <cellStyle name="제목 1 2 4" xfId="518"/>
    <cellStyle name="제목 1 2 5" xfId="519"/>
    <cellStyle name="제목 1 2 6" xfId="739"/>
    <cellStyle name="제목 1 3" xfId="520"/>
    <cellStyle name="제목 1 4" xfId="521"/>
    <cellStyle name="제목 1 5" xfId="522"/>
    <cellStyle name="제목 1 6" xfId="523"/>
    <cellStyle name="제목 1 7" xfId="524"/>
    <cellStyle name="제목 1 8" xfId="525"/>
    <cellStyle name="제목 1 9" xfId="526"/>
    <cellStyle name="제목 10" xfId="527"/>
    <cellStyle name="제목 11" xfId="528"/>
    <cellStyle name="제목 12" xfId="529"/>
    <cellStyle name="제목 13" xfId="688"/>
    <cellStyle name="제목 14" xfId="820"/>
    <cellStyle name="제목 2" xfId="530" builtinId="17" customBuiltin="1"/>
    <cellStyle name="제목 2 10" xfId="690"/>
    <cellStyle name="제목 2 11" xfId="822"/>
    <cellStyle name="제목 2 2" xfId="531"/>
    <cellStyle name="제목 2 2 2" xfId="532"/>
    <cellStyle name="제목 2 2 3" xfId="533"/>
    <cellStyle name="제목 2 2 4" xfId="534"/>
    <cellStyle name="제목 2 2 5" xfId="535"/>
    <cellStyle name="제목 2 2 6" xfId="740"/>
    <cellStyle name="제목 2 3" xfId="536"/>
    <cellStyle name="제목 2 4" xfId="537"/>
    <cellStyle name="제목 2 5" xfId="538"/>
    <cellStyle name="제목 2 6" xfId="539"/>
    <cellStyle name="제목 2 7" xfId="540"/>
    <cellStyle name="제목 2 8" xfId="541"/>
    <cellStyle name="제목 2 9" xfId="542"/>
    <cellStyle name="제목 3" xfId="543" builtinId="18" customBuiltin="1"/>
    <cellStyle name="제목 3 10" xfId="691"/>
    <cellStyle name="제목 3 11" xfId="823"/>
    <cellStyle name="제목 3 2" xfId="544"/>
    <cellStyle name="제목 3 2 2" xfId="545"/>
    <cellStyle name="제목 3 2 3" xfId="546"/>
    <cellStyle name="제목 3 2 4" xfId="547"/>
    <cellStyle name="제목 3 2 5" xfId="548"/>
    <cellStyle name="제목 3 2 6" xfId="741"/>
    <cellStyle name="제목 3 3" xfId="549"/>
    <cellStyle name="제목 3 4" xfId="550"/>
    <cellStyle name="제목 3 5" xfId="551"/>
    <cellStyle name="제목 3 6" xfId="552"/>
    <cellStyle name="제목 3 7" xfId="553"/>
    <cellStyle name="제목 3 8" xfId="554"/>
    <cellStyle name="제목 3 9" xfId="555"/>
    <cellStyle name="제목 4" xfId="556" builtinId="19" customBuiltin="1"/>
    <cellStyle name="제목 4 10" xfId="692"/>
    <cellStyle name="제목 4 11" xfId="824"/>
    <cellStyle name="제목 4 2" xfId="557"/>
    <cellStyle name="제목 4 2 2" xfId="558"/>
    <cellStyle name="제목 4 2 3" xfId="559"/>
    <cellStyle name="제목 4 2 4" xfId="560"/>
    <cellStyle name="제목 4 2 5" xfId="561"/>
    <cellStyle name="제목 4 2 6" xfId="742"/>
    <cellStyle name="제목 4 3" xfId="562"/>
    <cellStyle name="제목 4 4" xfId="563"/>
    <cellStyle name="제목 4 5" xfId="564"/>
    <cellStyle name="제목 4 6" xfId="565"/>
    <cellStyle name="제목 4 7" xfId="566"/>
    <cellStyle name="제목 4 8" xfId="567"/>
    <cellStyle name="제목 4 9" xfId="568"/>
    <cellStyle name="제목 5" xfId="569"/>
    <cellStyle name="제목 5 2" xfId="570"/>
    <cellStyle name="제목 5 3" xfId="571"/>
    <cellStyle name="제목 5 4" xfId="572"/>
    <cellStyle name="제목 5 5" xfId="573"/>
    <cellStyle name="제목 5 6" xfId="738"/>
    <cellStyle name="제목 6" xfId="574"/>
    <cellStyle name="제목 7" xfId="575"/>
    <cellStyle name="제목 8" xfId="576"/>
    <cellStyle name="제목 9" xfId="577"/>
    <cellStyle name="좋음" xfId="578" builtinId="26" customBuiltin="1"/>
    <cellStyle name="좋음 10" xfId="693"/>
    <cellStyle name="좋음 11" xfId="825"/>
    <cellStyle name="좋음 2" xfId="579"/>
    <cellStyle name="좋음 2 2" xfId="580"/>
    <cellStyle name="좋음 2 3" xfId="581"/>
    <cellStyle name="좋음 2 4" xfId="582"/>
    <cellStyle name="좋음 2 5" xfId="583"/>
    <cellStyle name="좋음 2 6" xfId="743"/>
    <cellStyle name="좋음 3" xfId="584"/>
    <cellStyle name="좋음 4" xfId="585"/>
    <cellStyle name="좋음 5" xfId="586"/>
    <cellStyle name="좋음 6" xfId="587"/>
    <cellStyle name="좋음 7" xfId="588"/>
    <cellStyle name="좋음 8" xfId="589"/>
    <cellStyle name="좋음 9" xfId="590"/>
    <cellStyle name="출력" xfId="591" builtinId="21" customBuiltin="1"/>
    <cellStyle name="출력 10" xfId="697"/>
    <cellStyle name="출력 11" xfId="826"/>
    <cellStyle name="출력 2" xfId="592"/>
    <cellStyle name="출력 2 2" xfId="593"/>
    <cellStyle name="출력 2 3" xfId="594"/>
    <cellStyle name="출력 2 4" xfId="595"/>
    <cellStyle name="출력 2 5" xfId="596"/>
    <cellStyle name="출력 2 6" xfId="747"/>
    <cellStyle name="출력 3" xfId="597"/>
    <cellStyle name="출력 4" xfId="598"/>
    <cellStyle name="출력 5" xfId="599"/>
    <cellStyle name="출력 6" xfId="600"/>
    <cellStyle name="출력 7" xfId="601"/>
    <cellStyle name="출력 8" xfId="602"/>
    <cellStyle name="출력 9" xfId="603"/>
    <cellStyle name="콤마 [0]_1202" xfId="604"/>
    <cellStyle name="콤마_1202" xfId="605"/>
    <cellStyle name="표준" xfId="0" builtinId="0"/>
    <cellStyle name="표준 10" xfId="606"/>
    <cellStyle name="표준 11" xfId="607"/>
    <cellStyle name="표준 11 2 2 2" xfId="608"/>
    <cellStyle name="표준 12" xfId="609"/>
    <cellStyle name="표준 13" xfId="610"/>
    <cellStyle name="표준 14" xfId="611"/>
    <cellStyle name="표준 15" xfId="612"/>
    <cellStyle name="표준 16" xfId="613"/>
    <cellStyle name="표준 17" xfId="614"/>
    <cellStyle name="표준 18" xfId="615"/>
    <cellStyle name="표준 19" xfId="616"/>
    <cellStyle name="표준 2" xfId="617"/>
    <cellStyle name="표준 2 2" xfId="618"/>
    <cellStyle name="표준 2 2 2" xfId="619"/>
    <cellStyle name="표준 2 3" xfId="620"/>
    <cellStyle name="표준 20" xfId="621"/>
    <cellStyle name="표준 21" xfId="686"/>
    <cellStyle name="표준 21 2" xfId="827"/>
    <cellStyle name="표준 21 2 2" xfId="863"/>
    <cellStyle name="표준 22" xfId="785"/>
    <cellStyle name="표준 23" xfId="783"/>
    <cellStyle name="표준 3" xfId="622"/>
    <cellStyle name="표준 4" xfId="623"/>
    <cellStyle name="표준 4 10" xfId="729"/>
    <cellStyle name="표준 4 10 2" xfId="842"/>
    <cellStyle name="표준 4 2" xfId="624"/>
    <cellStyle name="표준 4 2 2" xfId="625"/>
    <cellStyle name="표준 4 2 3" xfId="626"/>
    <cellStyle name="표준 4 2 4" xfId="627"/>
    <cellStyle name="표준 4 2 5" xfId="628"/>
    <cellStyle name="표준 4 2 6" xfId="731"/>
    <cellStyle name="표준 4 2 6 2" xfId="844"/>
    <cellStyle name="표준 4 3" xfId="629"/>
    <cellStyle name="표준 4 4" xfId="630"/>
    <cellStyle name="표준 4 4 2" xfId="631"/>
    <cellStyle name="표준 4 4 3" xfId="632"/>
    <cellStyle name="표준 4 4 4" xfId="633"/>
    <cellStyle name="표준 4 4 5" xfId="634"/>
    <cellStyle name="표준 4 4 6" xfId="779"/>
    <cellStyle name="표준 4 4 6 2" xfId="861"/>
    <cellStyle name="표준 4 5" xfId="635"/>
    <cellStyle name="표준 4 6" xfId="636"/>
    <cellStyle name="표준 4 7" xfId="637"/>
    <cellStyle name="표준 4 8" xfId="638"/>
    <cellStyle name="표준 4 9" xfId="639"/>
    <cellStyle name="표준 5" xfId="640"/>
    <cellStyle name="표준 5 2" xfId="641"/>
    <cellStyle name="표준 5 3" xfId="642"/>
    <cellStyle name="표준 5 4" xfId="643"/>
    <cellStyle name="표준 5 5" xfId="644"/>
    <cellStyle name="표준 6" xfId="645"/>
    <cellStyle name="표준 6 10" xfId="730"/>
    <cellStyle name="표준 6 10 2" xfId="843"/>
    <cellStyle name="표준 6 2" xfId="646"/>
    <cellStyle name="표준 6 3" xfId="647"/>
    <cellStyle name="표준 6 4" xfId="648"/>
    <cellStyle name="표준 6 4 2" xfId="649"/>
    <cellStyle name="표준 6 4 3" xfId="650"/>
    <cellStyle name="표준 6 4 4" xfId="651"/>
    <cellStyle name="표준 6 4 5" xfId="652"/>
    <cellStyle name="표준 6 4 6" xfId="734"/>
    <cellStyle name="표준 6 4 6 2" xfId="845"/>
    <cellStyle name="표준 6 5" xfId="653"/>
    <cellStyle name="표준 6 5 2" xfId="654"/>
    <cellStyle name="표준 6 5 3" xfId="655"/>
    <cellStyle name="표준 6 5 4" xfId="656"/>
    <cellStyle name="표준 6 5 5" xfId="657"/>
    <cellStyle name="표준 6 5 6" xfId="780"/>
    <cellStyle name="표준 6 5 6 2" xfId="862"/>
    <cellStyle name="표준 6 6" xfId="658"/>
    <cellStyle name="표준 6 7" xfId="659"/>
    <cellStyle name="표준 6 8" xfId="660"/>
    <cellStyle name="표준 6 9" xfId="661"/>
    <cellStyle name="표준 7" xfId="662"/>
    <cellStyle name="표준 8" xfId="663"/>
    <cellStyle name="표준 8 2" xfId="664"/>
    <cellStyle name="표준 8 3" xfId="665"/>
    <cellStyle name="표준 8 4" xfId="666"/>
    <cellStyle name="표준 8 5" xfId="667"/>
    <cellStyle name="표준 8 6" xfId="736"/>
    <cellStyle name="표준 8 6 2" xfId="846"/>
    <cellStyle name="표준 9" xfId="668"/>
    <cellStyle name="표준_지역별실적" xfId="669"/>
    <cellStyle name="하이퍼링크" xfId="732" builtinId="8" customBuiltin="1"/>
    <cellStyle name="하이퍼링크 2" xfId="670"/>
    <cellStyle name="하이퍼링크 3" xfId="671"/>
    <cellStyle name="하이퍼링크 3 2" xfId="672"/>
    <cellStyle name="하이퍼링크 3 3" xfId="673"/>
    <cellStyle name="하이퍼링크 3 4" xfId="674"/>
    <cellStyle name="하이퍼링크 3 5" xfId="675"/>
    <cellStyle name="하이퍼링크 3 6" xfId="735"/>
    <cellStyle name="하이퍼링크 4" xfId="676"/>
    <cellStyle name="하이퍼링크 4 2" xfId="677"/>
    <cellStyle name="하이퍼링크 4 3" xfId="678"/>
    <cellStyle name="하이퍼링크 4 4" xfId="679"/>
    <cellStyle name="하이퍼링크 4 5" xfId="680"/>
    <cellStyle name="하이퍼링크 4 6" xfId="781"/>
    <cellStyle name="하이퍼링크 5" xfId="681"/>
    <cellStyle name="하이퍼링크 6" xfId="682"/>
    <cellStyle name="하이퍼링크 7" xfId="683"/>
    <cellStyle name="하이퍼링크 8" xfId="684"/>
    <cellStyle name="하이퍼링크 9" xfId="68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ko-KR" altLang="en-US" sz="1000">
                <a:latin typeface="굴림" pitchFamily="50" charset="-127"/>
                <a:ea typeface="굴림" pitchFamily="50" charset="-127"/>
              </a:rPr>
              <a:t>폐기물</a:t>
            </a:r>
            <a:r>
              <a:rPr lang="ko-KR" altLang="en-US" sz="1000" baseline="0">
                <a:latin typeface="굴림" pitchFamily="50" charset="-127"/>
                <a:ea typeface="굴림" pitchFamily="50" charset="-127"/>
              </a:rPr>
              <a:t> 재활용 </a:t>
            </a:r>
            <a:r>
              <a:rPr lang="ko-KR" altLang="en-US" sz="1000">
                <a:latin typeface="굴림" pitchFamily="50" charset="-127"/>
                <a:ea typeface="굴림" pitchFamily="50" charset="-127"/>
              </a:rPr>
              <a:t>업체 현황</a:t>
            </a:r>
            <a:endParaRPr lang="en-US" altLang="ko-KR" sz="1000">
              <a:latin typeface="굴림" pitchFamily="50" charset="-127"/>
              <a:ea typeface="굴림" pitchFamily="50" charset="-127"/>
            </a:endParaRPr>
          </a:p>
          <a:p>
            <a:pPr>
              <a:defRPr sz="1000"/>
            </a:pPr>
            <a:r>
              <a:rPr lang="en-US" altLang="ko-KR" sz="1000">
                <a:latin typeface="굴림" pitchFamily="50" charset="-127"/>
                <a:ea typeface="굴림" pitchFamily="50" charset="-127"/>
              </a:rPr>
              <a:t>(</a:t>
            </a:r>
            <a:r>
              <a:rPr lang="ko-KR" altLang="en-US" sz="1000">
                <a:latin typeface="굴림" pitchFamily="50" charset="-127"/>
                <a:ea typeface="굴림" pitchFamily="50" charset="-127"/>
              </a:rPr>
              <a:t>가동업체 </a:t>
            </a:r>
            <a:r>
              <a:rPr lang="en-US" altLang="ko-KR" sz="1000">
                <a:latin typeface="굴림" pitchFamily="50" charset="-127"/>
                <a:ea typeface="굴림" pitchFamily="50" charset="-127"/>
              </a:rPr>
              <a:t>5,372</a:t>
            </a:r>
            <a:r>
              <a:rPr lang="ko-KR" altLang="en-US" sz="1000">
                <a:latin typeface="굴림" pitchFamily="50" charset="-127"/>
                <a:ea typeface="굴림" pitchFamily="50" charset="-127"/>
              </a:rPr>
              <a:t>개소</a:t>
            </a:r>
            <a:r>
              <a:rPr lang="en-US" altLang="ko-KR" sz="1000">
                <a:latin typeface="굴림" pitchFamily="50" charset="-127"/>
                <a:ea typeface="굴림" pitchFamily="50" charset="-127"/>
              </a:rPr>
              <a:t>)</a:t>
            </a:r>
            <a:endParaRPr lang="ko-KR" altLang="en-US" sz="1000">
              <a:latin typeface="굴림" pitchFamily="50" charset="-127"/>
              <a:ea typeface="굴림" pitchFamily="50" charset="-127"/>
            </a:endParaRP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Pt>
            <c:idx val="0"/>
            <c:bubble3D val="0"/>
            <c:explosion val="7"/>
          </c:dPt>
          <c:dPt>
            <c:idx val="1"/>
            <c:bubble3D val="0"/>
            <c:explosion val="7"/>
          </c:dPt>
          <c:dLbls>
            <c:dLbl>
              <c:idx val="0"/>
              <c:layout>
                <c:manualLayout>
                  <c:x val="9.8280804330353067E-3"/>
                  <c:y val="0.13691334037790756"/>
                </c:manualLayout>
              </c:layout>
              <c:tx>
                <c:rich>
                  <a:bodyPr/>
                  <a:lstStyle/>
                  <a:p>
                    <a:r>
                      <a:rPr lang="ko-KR" altLang="en-US" sz="900">
                        <a:latin typeface="굴림" pitchFamily="50" charset="-127"/>
                        <a:ea typeface="굴림" pitchFamily="50" charset="-127"/>
                      </a:rPr>
                      <a:t> 허가업체</a:t>
                    </a:r>
                  </a:p>
                  <a:p>
                    <a:r>
                      <a:rPr lang="en-US" altLang="ko-KR" sz="900">
                        <a:latin typeface="굴림" pitchFamily="50" charset="-127"/>
                        <a:ea typeface="굴림" pitchFamily="50" charset="-127"/>
                      </a:rPr>
                      <a:t>3,853</a:t>
                    </a:r>
                    <a:r>
                      <a:rPr lang="ko-KR" altLang="en-US" sz="900">
                        <a:latin typeface="굴림" pitchFamily="50" charset="-127"/>
                        <a:ea typeface="굴림" pitchFamily="50" charset="-127"/>
                      </a:rPr>
                      <a:t>개소 </a:t>
                    </a:r>
                    <a:r>
                      <a:rPr lang="en-US" altLang="ko-KR" sz="900">
                        <a:latin typeface="굴림" pitchFamily="50" charset="-127"/>
                        <a:ea typeface="굴림" pitchFamily="50" charset="-127"/>
                      </a:rPr>
                      <a:t>(72%)</a:t>
                    </a:r>
                    <a:endParaRPr lang="ko-KR" altLang="en-US" sz="900">
                      <a:latin typeface="돋움" pitchFamily="50" charset="-127"/>
                      <a:ea typeface="돋움" pitchFamily="50" charset="-127"/>
                    </a:endParaRP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0099154272382607E-2"/>
                  <c:y val="1.170035563736354E-2"/>
                </c:manualLayout>
              </c:layout>
              <c:tx>
                <c:rich>
                  <a:bodyPr/>
                  <a:lstStyle/>
                  <a:p>
                    <a:r>
                      <a:rPr lang="ko-KR" altLang="en-US" sz="900">
                        <a:latin typeface="굴림" pitchFamily="50" charset="-127"/>
                        <a:ea typeface="굴림" pitchFamily="50" charset="-127"/>
                      </a:rPr>
                      <a:t>신고업체 </a:t>
                    </a:r>
                    <a:r>
                      <a:rPr lang="en-US" altLang="ko-KR" sz="900">
                        <a:latin typeface="굴림" pitchFamily="50" charset="-127"/>
                        <a:ea typeface="굴림" pitchFamily="50" charset="-127"/>
                      </a:rPr>
                      <a:t>1,519</a:t>
                    </a:r>
                    <a:r>
                      <a:rPr lang="ko-KR" altLang="en-US" sz="900">
                        <a:latin typeface="굴림" pitchFamily="50" charset="-127"/>
                        <a:ea typeface="굴림" pitchFamily="50" charset="-127"/>
                      </a:rPr>
                      <a:t>개소 </a:t>
                    </a:r>
                    <a:r>
                      <a:rPr lang="en-US" altLang="ko-KR" sz="900">
                        <a:latin typeface="굴림" pitchFamily="50" charset="-127"/>
                        <a:ea typeface="굴림" pitchFamily="50" charset="-127"/>
                      </a:rPr>
                      <a:t>(28%)</a:t>
                    </a:r>
                  </a:p>
                  <a:p>
                    <a:endParaRPr lang="ko-KR" altLang="en-US" sz="800">
                      <a:latin typeface="돋움" pitchFamily="50" charset="-127"/>
                      <a:ea typeface="돋움" pitchFamily="50" charset="-127"/>
                    </a:endParaRP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</c:spPr>
            <c:txPr>
              <a:bodyPr/>
              <a:lstStyle/>
              <a:p>
                <a:pPr>
                  <a:defRPr>
                    <a:latin typeface="굴림" pitchFamily="50" charset="-127"/>
                    <a:ea typeface="굴림" pitchFamily="50" charset="-127"/>
                  </a:defRPr>
                </a:pPr>
                <a:endParaRPr lang="ko-K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('II 재활용업체 규모(6~8)) (1)'!$F$12,'II 재활용업체 규모(6~8)) (1)'!$I$12)</c:f>
              <c:numCache>
                <c:formatCode>#,##0_ </c:formatCode>
                <c:ptCount val="2"/>
                <c:pt idx="0">
                  <c:v>3853</c:v>
                </c:pt>
                <c:pt idx="1">
                  <c:v>1519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960" b="0" i="0" u="none" strike="noStrike" kern="1200" baseline="0">
                <a:solidFill>
                  <a:srgbClr val="000000"/>
                </a:solidFill>
                <a:latin typeface="돋움"/>
                <a:ea typeface="돋움"/>
                <a:cs typeface="돋움"/>
              </a:defRPr>
            </a:pPr>
            <a:r>
              <a:rPr lang="ko-KR" altLang="ko-KR" sz="1000" b="1" i="0" baseline="0">
                <a:effectLst/>
                <a:latin typeface="굴림" panose="020B0600000101010101" pitchFamily="50" charset="-127"/>
                <a:ea typeface="굴림" panose="020B0600000101010101" pitchFamily="50" charset="-127"/>
              </a:rPr>
              <a:t>주요 </a:t>
            </a:r>
            <a:r>
              <a:rPr lang="ko-KR" altLang="en-US" sz="1000" b="1" i="0" baseline="0">
                <a:effectLst/>
                <a:latin typeface="굴림" panose="020B0600000101010101" pitchFamily="50" charset="-127"/>
                <a:ea typeface="굴림" panose="020B0600000101010101" pitchFamily="50" charset="-127"/>
              </a:rPr>
              <a:t>지정</a:t>
            </a:r>
            <a:r>
              <a:rPr lang="ko-KR" altLang="ko-KR" sz="1000" b="1" i="0" baseline="0">
                <a:effectLst/>
                <a:latin typeface="굴림" panose="020B0600000101010101" pitchFamily="50" charset="-127"/>
                <a:ea typeface="굴림" panose="020B0600000101010101" pitchFamily="50" charset="-127"/>
              </a:rPr>
              <a:t>폐기물 연도별 판매현황</a:t>
            </a:r>
            <a:endParaRPr lang="ko-KR" altLang="ko-KR" sz="1000">
              <a:effectLst/>
              <a:latin typeface="굴림" panose="020B0600000101010101" pitchFamily="50" charset="-127"/>
              <a:ea typeface="굴림" panose="020B0600000101010101" pitchFamily="50" charset="-127"/>
            </a:endParaRPr>
          </a:p>
        </c:rich>
      </c:tx>
      <c:layout>
        <c:manualLayout>
          <c:xMode val="edge"/>
          <c:yMode val="edge"/>
          <c:x val="0.39434725725814496"/>
          <c:y val="5.4739071409177338E-2"/>
        </c:manualLayout>
      </c:layout>
      <c:overlay val="1"/>
    </c:title>
    <c:autoTitleDeleted val="0"/>
    <c:view3D>
      <c:rotX val="15"/>
      <c:hPercent val="16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7.4372386144039779E-2"/>
          <c:y val="6.1849797184442862E-2"/>
          <c:w val="0.88760050019925518"/>
          <c:h val="0.69538057742782167"/>
        </c:manualLayout>
      </c:layout>
      <c:bar3DChart>
        <c:barDir val="col"/>
        <c:grouping val="clustered"/>
        <c:varyColors val="0"/>
        <c:ser>
          <c:idx val="0"/>
          <c:order val="0"/>
          <c:tx>
            <c:v>2010년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latin typeface="굴림" pitchFamily="50" charset="-127"/>
                    <a:ea typeface="굴림" pitchFamily="50" charset="-127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'실적(18)'!$A$8:$A$14</c:f>
              <c:strCache>
                <c:ptCount val="7"/>
                <c:pt idx="0">
                  <c:v>폐산</c:v>
                </c:pt>
                <c:pt idx="1">
                  <c:v>폐알칼리</c:v>
                </c:pt>
                <c:pt idx="2">
                  <c:v>폐유</c:v>
                </c:pt>
                <c:pt idx="3">
                  <c:v>폐유기용제</c:v>
                </c:pt>
                <c:pt idx="4">
                  <c:v>분진</c:v>
                </c:pt>
                <c:pt idx="5">
                  <c:v>폐전지</c:v>
                </c:pt>
                <c:pt idx="6">
                  <c:v>기타</c:v>
                </c:pt>
              </c:strCache>
            </c:strRef>
          </c:cat>
          <c:val>
            <c:numRef>
              <c:f>'실적(18)'!$C$8:$C$14</c:f>
              <c:numCache>
                <c:formatCode>#,##0_ </c:formatCode>
                <c:ptCount val="7"/>
                <c:pt idx="0">
                  <c:v>338</c:v>
                </c:pt>
                <c:pt idx="1">
                  <c:v>18</c:v>
                </c:pt>
                <c:pt idx="2">
                  <c:v>300</c:v>
                </c:pt>
                <c:pt idx="3">
                  <c:v>253</c:v>
                </c:pt>
                <c:pt idx="4">
                  <c:v>145</c:v>
                </c:pt>
                <c:pt idx="5">
                  <c:v>2</c:v>
                </c:pt>
                <c:pt idx="6">
                  <c:v>90</c:v>
                </c:pt>
              </c:numCache>
            </c:numRef>
          </c:val>
        </c:ser>
        <c:ser>
          <c:idx val="1"/>
          <c:order val="1"/>
          <c:tx>
            <c:v>2011년</c:v>
          </c:tx>
          <c:invertIfNegative val="0"/>
          <c:dLbls>
            <c:dLbl>
              <c:idx val="4"/>
              <c:layout>
                <c:manualLayout>
                  <c:x val="0"/>
                  <c:y val="3.66972477064220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1.3961605584642248E-3"/>
                  <c:y val="1.83486238532110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latin typeface="굴림" pitchFamily="50" charset="-127"/>
                    <a:ea typeface="굴림" pitchFamily="50" charset="-127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'실적(18)'!$A$8:$A$14</c:f>
              <c:strCache>
                <c:ptCount val="7"/>
                <c:pt idx="0">
                  <c:v>폐산</c:v>
                </c:pt>
                <c:pt idx="1">
                  <c:v>폐알칼리</c:v>
                </c:pt>
                <c:pt idx="2">
                  <c:v>폐유</c:v>
                </c:pt>
                <c:pt idx="3">
                  <c:v>폐유기용제</c:v>
                </c:pt>
                <c:pt idx="4">
                  <c:v>분진</c:v>
                </c:pt>
                <c:pt idx="5">
                  <c:v>폐전지</c:v>
                </c:pt>
                <c:pt idx="6">
                  <c:v>기타</c:v>
                </c:pt>
              </c:strCache>
            </c:strRef>
          </c:cat>
          <c:val>
            <c:numRef>
              <c:f>'실적(18)'!$G$8:$G$14</c:f>
              <c:numCache>
                <c:formatCode>#,##0_ </c:formatCode>
                <c:ptCount val="7"/>
                <c:pt idx="0">
                  <c:v>334</c:v>
                </c:pt>
                <c:pt idx="1">
                  <c:v>15</c:v>
                </c:pt>
                <c:pt idx="2">
                  <c:v>558</c:v>
                </c:pt>
                <c:pt idx="3">
                  <c:v>336</c:v>
                </c:pt>
                <c:pt idx="4">
                  <c:v>124</c:v>
                </c:pt>
                <c:pt idx="5">
                  <c:v>1</c:v>
                </c:pt>
                <c:pt idx="6">
                  <c:v>116</c:v>
                </c:pt>
              </c:numCache>
            </c:numRef>
          </c:val>
        </c:ser>
        <c:ser>
          <c:idx val="2"/>
          <c:order val="2"/>
          <c:tx>
            <c:v>2012년</c:v>
          </c:tx>
          <c:invertIfNegative val="0"/>
          <c:dLbls>
            <c:dLbl>
              <c:idx val="4"/>
              <c:layout>
                <c:manualLayout>
                  <c:x val="-1.3961605584642248E-3"/>
                  <c:y val="1.2232415902140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2.7923211169284495E-3"/>
                  <c:y val="3.66972477064220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latin typeface="굴림" pitchFamily="50" charset="-127"/>
                    <a:ea typeface="굴림" pitchFamily="50" charset="-127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'실적(18)'!$A$8:$A$14</c:f>
              <c:strCache>
                <c:ptCount val="7"/>
                <c:pt idx="0">
                  <c:v>폐산</c:v>
                </c:pt>
                <c:pt idx="1">
                  <c:v>폐알칼리</c:v>
                </c:pt>
                <c:pt idx="2">
                  <c:v>폐유</c:v>
                </c:pt>
                <c:pt idx="3">
                  <c:v>폐유기용제</c:v>
                </c:pt>
                <c:pt idx="4">
                  <c:v>분진</c:v>
                </c:pt>
                <c:pt idx="5">
                  <c:v>폐전지</c:v>
                </c:pt>
                <c:pt idx="6">
                  <c:v>기타</c:v>
                </c:pt>
              </c:strCache>
            </c:strRef>
          </c:cat>
          <c:val>
            <c:numRef>
              <c:f>'실적(18)'!$K$8:$K$14</c:f>
              <c:numCache>
                <c:formatCode>#,##0_ </c:formatCode>
                <c:ptCount val="7"/>
                <c:pt idx="0">
                  <c:v>576</c:v>
                </c:pt>
                <c:pt idx="1">
                  <c:v>27</c:v>
                </c:pt>
                <c:pt idx="2">
                  <c:v>428</c:v>
                </c:pt>
                <c:pt idx="3">
                  <c:v>430</c:v>
                </c:pt>
                <c:pt idx="4">
                  <c:v>144</c:v>
                </c:pt>
                <c:pt idx="5">
                  <c:v>30</c:v>
                </c:pt>
                <c:pt idx="6">
                  <c:v>111</c:v>
                </c:pt>
              </c:numCache>
            </c:numRef>
          </c:val>
        </c:ser>
        <c:ser>
          <c:idx val="3"/>
          <c:order val="3"/>
          <c:tx>
            <c:v>2013년</c:v>
          </c:tx>
          <c:invertIfNegative val="0"/>
          <c:dLbls>
            <c:dLbl>
              <c:idx val="0"/>
              <c:layout>
                <c:manualLayout>
                  <c:x val="0"/>
                  <c:y val="2.44648318042813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"/>
                  <c:y val="3.66972477064220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6.9808027923211283E-3"/>
                  <c:y val="1.83486238532110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latin typeface="굴림" pitchFamily="50" charset="-127"/>
                    <a:ea typeface="굴림" pitchFamily="50" charset="-127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'실적(18)'!$A$8:$A$14</c:f>
              <c:strCache>
                <c:ptCount val="7"/>
                <c:pt idx="0">
                  <c:v>폐산</c:v>
                </c:pt>
                <c:pt idx="1">
                  <c:v>폐알칼리</c:v>
                </c:pt>
                <c:pt idx="2">
                  <c:v>폐유</c:v>
                </c:pt>
                <c:pt idx="3">
                  <c:v>폐유기용제</c:v>
                </c:pt>
                <c:pt idx="4">
                  <c:v>분진</c:v>
                </c:pt>
                <c:pt idx="5">
                  <c:v>폐전지</c:v>
                </c:pt>
                <c:pt idx="6">
                  <c:v>기타</c:v>
                </c:pt>
              </c:strCache>
            </c:strRef>
          </c:cat>
          <c:val>
            <c:numRef>
              <c:f>'실적(18)'!$O$8:$O$14</c:f>
              <c:numCache>
                <c:formatCode>#,##0_ </c:formatCode>
                <c:ptCount val="7"/>
                <c:pt idx="0">
                  <c:v>620</c:v>
                </c:pt>
                <c:pt idx="1">
                  <c:v>21</c:v>
                </c:pt>
                <c:pt idx="2">
                  <c:v>437</c:v>
                </c:pt>
                <c:pt idx="3">
                  <c:v>459</c:v>
                </c:pt>
                <c:pt idx="4">
                  <c:v>271</c:v>
                </c:pt>
                <c:pt idx="5">
                  <c:v>1</c:v>
                </c:pt>
                <c:pt idx="6">
                  <c:v>816</c:v>
                </c:pt>
              </c:numCache>
            </c:numRef>
          </c:val>
        </c:ser>
        <c:ser>
          <c:idx val="4"/>
          <c:order val="4"/>
          <c:tx>
            <c:v>2014년</c:v>
          </c:tx>
          <c:invertIfNegative val="0"/>
          <c:dLbls>
            <c:dLbl>
              <c:idx val="2"/>
              <c:layout>
                <c:manualLayout>
                  <c:x val="6.9808027923211283E-3"/>
                  <c:y val="6.11620795107033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3769633507853516E-3"/>
                  <c:y val="6.11620795107033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4.1884816753926723E-3"/>
                  <c:y val="1.83486238532110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9.7731239092495644E-3"/>
                  <c:y val="1.2232415902140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latin typeface="굴림" pitchFamily="50" charset="-127"/>
                    <a:ea typeface="굴림" pitchFamily="50" charset="-127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'실적(18)'!$A$8:$A$14</c:f>
              <c:strCache>
                <c:ptCount val="7"/>
                <c:pt idx="0">
                  <c:v>폐산</c:v>
                </c:pt>
                <c:pt idx="1">
                  <c:v>폐알칼리</c:v>
                </c:pt>
                <c:pt idx="2">
                  <c:v>폐유</c:v>
                </c:pt>
                <c:pt idx="3">
                  <c:v>폐유기용제</c:v>
                </c:pt>
                <c:pt idx="4">
                  <c:v>분진</c:v>
                </c:pt>
                <c:pt idx="5">
                  <c:v>폐전지</c:v>
                </c:pt>
                <c:pt idx="6">
                  <c:v>기타</c:v>
                </c:pt>
              </c:strCache>
            </c:strRef>
          </c:cat>
          <c:val>
            <c:numRef>
              <c:f>'실적(18)'!$S$8:$S$14</c:f>
              <c:numCache>
                <c:formatCode>#,##0_ </c:formatCode>
                <c:ptCount val="7"/>
                <c:pt idx="0">
                  <c:v>608</c:v>
                </c:pt>
                <c:pt idx="1">
                  <c:v>18</c:v>
                </c:pt>
                <c:pt idx="2">
                  <c:v>487</c:v>
                </c:pt>
                <c:pt idx="3">
                  <c:v>464</c:v>
                </c:pt>
                <c:pt idx="4">
                  <c:v>348</c:v>
                </c:pt>
                <c:pt idx="5">
                  <c:v>0</c:v>
                </c:pt>
                <c:pt idx="6">
                  <c:v>120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3556736"/>
        <c:axId val="33587200"/>
        <c:axId val="0"/>
      </c:bar3DChart>
      <c:catAx>
        <c:axId val="335567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맑은 고딕" pitchFamily="50" charset="-127"/>
                <a:ea typeface="맑은 고딕" pitchFamily="50" charset="-127"/>
                <a:cs typeface="돋움"/>
              </a:defRPr>
            </a:pPr>
            <a:endParaRPr lang="ko-KR"/>
          </a:p>
        </c:txPr>
        <c:crossAx val="33587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587200"/>
        <c:scaling>
          <c:orientation val="minMax"/>
          <c:max val="16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;[Red]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굴림" pitchFamily="50" charset="-127"/>
                <a:ea typeface="굴림" pitchFamily="50" charset="-127"/>
                <a:cs typeface="돋움"/>
              </a:defRPr>
            </a:pPr>
            <a:endParaRPr lang="ko-KR"/>
          </a:p>
        </c:txPr>
        <c:crossAx val="33556736"/>
        <c:crosses val="autoZero"/>
        <c:crossBetween val="between"/>
        <c:majorUnit val="200"/>
        <c:min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2288840664275842"/>
          <c:y val="0.81100846199271337"/>
          <c:w val="0.32692494297987651"/>
          <c:h val="8.513784052855474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굴림" pitchFamily="50" charset="-127"/>
              <a:ea typeface="굴림" pitchFamily="50" charset="-127"/>
              <a:cs typeface="돋움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돋움"/>
          <a:ea typeface="돋움"/>
          <a:cs typeface="돋움"/>
        </a:defRPr>
      </a:pPr>
      <a:endParaRPr lang="ko-KR"/>
    </a:p>
  </c:txPr>
  <c:printSettings>
    <c:headerFooter alignWithMargins="0"/>
    <c:pageMargins b="1" l="0.75000000000000144" r="0.75000000000000144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ko-KR" sz="1000">
                <a:latin typeface="굴림" panose="020B0600000101010101" pitchFamily="50" charset="-127"/>
                <a:ea typeface="굴림" panose="020B0600000101010101" pitchFamily="50" charset="-127"/>
              </a:rPr>
              <a:t>허가업체 세부현황</a:t>
            </a:r>
          </a:p>
        </c:rich>
      </c:tx>
      <c:layout>
        <c:manualLayout>
          <c:xMode val="edge"/>
          <c:yMode val="edge"/>
          <c:x val="0.30320909639704113"/>
          <c:y val="9.735448762026537E-2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6"/>
          <c:dLbls>
            <c:dLbl>
              <c:idx val="0"/>
              <c:layout>
                <c:manualLayout>
                  <c:x val="8.4856575669158205E-2"/>
                  <c:y val="-2.2518518518518542E-2"/>
                </c:manualLayout>
              </c:layout>
              <c:tx>
                <c:rich>
                  <a:bodyPr/>
                  <a:lstStyle/>
                  <a:p>
                    <a:r>
                      <a:rPr lang="en-US" altLang="ko-KR" sz="1000">
                        <a:latin typeface="굴림" pitchFamily="50" charset="-127"/>
                        <a:ea typeface="굴림" pitchFamily="50" charset="-127"/>
                      </a:rPr>
                      <a:t>900</a:t>
                    </a:r>
                    <a:r>
                      <a:rPr lang="ko-KR" altLang="en-US" sz="1000">
                        <a:latin typeface="굴림" pitchFamily="50" charset="-127"/>
                        <a:ea typeface="굴림" pitchFamily="50" charset="-127"/>
                      </a:rPr>
                      <a:t>개소 </a:t>
                    </a:r>
                    <a:r>
                      <a:rPr lang="en-US" altLang="ko-KR" sz="1000">
                        <a:latin typeface="굴림" pitchFamily="50" charset="-127"/>
                        <a:ea typeface="굴림" pitchFamily="50" charset="-127"/>
                      </a:rPr>
                      <a:t>(23%)</a:t>
                    </a:r>
                    <a:endParaRPr lang="ko-KR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3456706236593523E-2"/>
                  <c:y val="0.13293671624380285"/>
                </c:manualLayout>
              </c:layout>
              <c:tx>
                <c:rich>
                  <a:bodyPr/>
                  <a:lstStyle/>
                  <a:p>
                    <a:r>
                      <a:rPr lang="en-US" altLang="ko-KR" sz="1000">
                        <a:latin typeface="굴림" pitchFamily="50" charset="-127"/>
                        <a:ea typeface="굴림" pitchFamily="50" charset="-127"/>
                      </a:rPr>
                      <a:t>224</a:t>
                    </a:r>
                    <a:r>
                      <a:rPr lang="ko-KR" altLang="en-US" sz="1000">
                        <a:latin typeface="굴림" pitchFamily="50" charset="-127"/>
                        <a:ea typeface="굴림" pitchFamily="50" charset="-127"/>
                      </a:rPr>
                      <a:t>개소 </a:t>
                    </a:r>
                    <a:r>
                      <a:rPr lang="en-US" altLang="ko-KR" sz="1000">
                        <a:latin typeface="굴림" pitchFamily="50" charset="-127"/>
                        <a:ea typeface="굴림" pitchFamily="50" charset="-127"/>
                      </a:rPr>
                      <a:t>(6%)</a:t>
                    </a:r>
                    <a:endParaRPr lang="ko-KR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4458344991140058E-3"/>
                  <c:y val="0.12716570428696414"/>
                </c:manualLayout>
              </c:layout>
              <c:tx>
                <c:rich>
                  <a:bodyPr/>
                  <a:lstStyle/>
                  <a:p>
                    <a:r>
                      <a:rPr lang="en-US" altLang="ko-KR" sz="1000">
                        <a:latin typeface="굴림" pitchFamily="50" charset="-127"/>
                        <a:ea typeface="굴림" pitchFamily="50" charset="-127"/>
                      </a:rPr>
                      <a:t>2,729</a:t>
                    </a:r>
                    <a:r>
                      <a:rPr lang="ko-KR" altLang="en-US" sz="1000">
                        <a:latin typeface="굴림" pitchFamily="50" charset="-127"/>
                        <a:ea typeface="굴림" pitchFamily="50" charset="-127"/>
                      </a:rPr>
                      <a:t>개소</a:t>
                    </a:r>
                  </a:p>
                  <a:p>
                    <a:r>
                      <a:rPr lang="ko-KR" altLang="en-US" sz="1000">
                        <a:latin typeface="굴림" pitchFamily="50" charset="-127"/>
                        <a:ea typeface="굴림" pitchFamily="50" charset="-127"/>
                      </a:rPr>
                      <a:t> </a:t>
                    </a:r>
                    <a:r>
                      <a:rPr lang="en-US" altLang="ko-KR" sz="1000">
                        <a:latin typeface="굴림" pitchFamily="50" charset="-127"/>
                        <a:ea typeface="굴림" pitchFamily="50" charset="-127"/>
                      </a:rPr>
                      <a:t>(71%)</a:t>
                    </a:r>
                    <a:endParaRPr lang="ko-KR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중간재활용업체</c:v>
              </c:pt>
              <c:pt idx="1">
                <c:v>최종재활용업체</c:v>
              </c:pt>
              <c:pt idx="2">
                <c:v>종합재활용업체</c:v>
              </c:pt>
            </c:strLit>
          </c:cat>
          <c:val>
            <c:numRef>
              <c:f>('II 재활용업체 규모(6~8)) (2)'!$F$6,'II 재활용업체 규모(6~8)) (2)'!$I$6,'II 재활용업체 규모(6~8)) (2)'!$L$6)</c:f>
              <c:numCache>
                <c:formatCode>#,##0_ </c:formatCode>
                <c:ptCount val="3"/>
                <c:pt idx="0">
                  <c:v>900</c:v>
                </c:pt>
                <c:pt idx="1">
                  <c:v>224</c:v>
                </c:pt>
                <c:pt idx="2">
                  <c:v>2729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5690329885234919"/>
          <c:y val="0.35178661707876935"/>
          <c:w val="0.22741042663784677"/>
          <c:h val="0.2669064706395096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ko-KR" altLang="ko-KR" sz="1000" b="1" i="0" baseline="0">
                <a:effectLst/>
                <a:latin typeface="굴림" pitchFamily="50" charset="-127"/>
                <a:ea typeface="굴림" pitchFamily="50" charset="-127"/>
              </a:rPr>
              <a:t>일반폐기물</a:t>
            </a:r>
            <a:r>
              <a:rPr lang="en-US" altLang="ko-KR" sz="1000" b="1" i="0" baseline="0">
                <a:effectLst/>
                <a:latin typeface="굴림" pitchFamily="50" charset="-127"/>
                <a:ea typeface="굴림" pitchFamily="50" charset="-127"/>
              </a:rPr>
              <a:t> </a:t>
            </a:r>
            <a:r>
              <a:rPr lang="ko-KR" altLang="ko-KR" sz="1000" b="1" i="0" baseline="0">
                <a:effectLst/>
                <a:latin typeface="굴림" pitchFamily="50" charset="-127"/>
                <a:ea typeface="굴림" pitchFamily="50" charset="-127"/>
              </a:rPr>
              <a:t>및 지정폐기물 재활용 업체 현황</a:t>
            </a:r>
            <a:endParaRPr lang="ko-KR" altLang="ko-KR" sz="1000">
              <a:effectLst/>
              <a:latin typeface="굴림" pitchFamily="50" charset="-127"/>
              <a:ea typeface="굴림" pitchFamily="50" charset="-127"/>
            </a:endParaRPr>
          </a:p>
          <a:p>
            <a:pPr>
              <a:defRPr/>
            </a:pPr>
            <a:r>
              <a:rPr lang="en-US" altLang="ko-KR" sz="1000" b="1" i="0" baseline="0">
                <a:effectLst/>
                <a:latin typeface="굴림" pitchFamily="50" charset="-127"/>
                <a:ea typeface="굴림" pitchFamily="50" charset="-127"/>
              </a:rPr>
              <a:t>(</a:t>
            </a:r>
            <a:r>
              <a:rPr lang="ko-KR" altLang="ko-KR" sz="1000" b="1" i="0" baseline="0">
                <a:effectLst/>
                <a:latin typeface="굴림" pitchFamily="50" charset="-127"/>
                <a:ea typeface="굴림" pitchFamily="50" charset="-127"/>
              </a:rPr>
              <a:t>가동업체 </a:t>
            </a:r>
            <a:r>
              <a:rPr lang="en-US" altLang="ko-KR" sz="1000" b="1" i="0" baseline="0">
                <a:effectLst/>
                <a:latin typeface="굴림" pitchFamily="50" charset="-127"/>
                <a:ea typeface="굴림" pitchFamily="50" charset="-127"/>
              </a:rPr>
              <a:t>5,372</a:t>
            </a:r>
            <a:r>
              <a:rPr lang="ko-KR" altLang="ko-KR" sz="1000" b="1" i="0" baseline="0">
                <a:effectLst/>
                <a:latin typeface="굴림" pitchFamily="50" charset="-127"/>
                <a:ea typeface="굴림" pitchFamily="50" charset="-127"/>
              </a:rPr>
              <a:t>개소</a:t>
            </a:r>
            <a:r>
              <a:rPr lang="en-US" altLang="ko-KR" sz="1000" b="1" i="0" baseline="0">
                <a:effectLst/>
                <a:latin typeface="굴림" pitchFamily="50" charset="-127"/>
                <a:ea typeface="굴림" pitchFamily="50" charset="-127"/>
              </a:rPr>
              <a:t>)</a:t>
            </a:r>
            <a:endParaRPr lang="ko-KR" altLang="ko-KR" sz="1000">
              <a:effectLst/>
              <a:latin typeface="굴림" pitchFamily="50" charset="-127"/>
              <a:ea typeface="굴림" pitchFamily="50" charset="-127"/>
            </a:endParaRPr>
          </a:p>
          <a:p>
            <a:pPr>
              <a:defRPr/>
            </a:pPr>
            <a:endParaRPr lang="ko-KR" altLang="en-US"/>
          </a:p>
        </c:rich>
      </c:tx>
      <c:overlay val="0"/>
    </c:title>
    <c:autoTitleDeleted val="0"/>
    <c:view3D>
      <c:rotX val="30"/>
      <c:rotY val="9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2.6244313210848642E-2"/>
                  <c:y val="8.3504666083406461E-3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ko-KR" altLang="en-US">
                        <a:latin typeface="굴림" pitchFamily="50" charset="-127"/>
                        <a:ea typeface="굴림" pitchFamily="50" charset="-127"/>
                      </a:rPr>
                      <a:t>일반폐기물 재활용업체 </a:t>
                    </a:r>
                    <a:r>
                      <a:rPr lang="en-US" altLang="ko-KR">
                        <a:latin typeface="굴림" pitchFamily="50" charset="-127"/>
                        <a:ea typeface="굴림" pitchFamily="50" charset="-127"/>
                      </a:rPr>
                      <a:t>4,954</a:t>
                    </a:r>
                    <a:r>
                      <a:rPr lang="ko-KR" altLang="en-US">
                        <a:latin typeface="굴림" pitchFamily="50" charset="-127"/>
                        <a:ea typeface="굴림" pitchFamily="50" charset="-127"/>
                      </a:rPr>
                      <a:t>개소</a:t>
                    </a:r>
                  </a:p>
                  <a:p>
                    <a:pPr>
                      <a:defRPr/>
                    </a:pPr>
                    <a:r>
                      <a:rPr lang="en-US" altLang="ko-KR">
                        <a:latin typeface="굴림" pitchFamily="50" charset="-127"/>
                        <a:ea typeface="굴림" pitchFamily="50" charset="-127"/>
                      </a:rPr>
                      <a:t>(92%)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6235345581802329E-2"/>
                  <c:y val="-4.0573053368328955E-3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ko-KR" altLang="en-US">
                        <a:latin typeface="굴림" pitchFamily="50" charset="-127"/>
                        <a:ea typeface="굴림" pitchFamily="50" charset="-127"/>
                      </a:rPr>
                      <a:t>지정폐기물 재활용업체 </a:t>
                    </a:r>
                    <a:r>
                      <a:rPr lang="en-US" altLang="ko-KR">
                        <a:latin typeface="굴림" pitchFamily="50" charset="-127"/>
                        <a:ea typeface="굴림" pitchFamily="50" charset="-127"/>
                      </a:rPr>
                      <a:t>418</a:t>
                    </a:r>
                    <a:r>
                      <a:rPr lang="ko-KR" altLang="en-US">
                        <a:latin typeface="굴림" pitchFamily="50" charset="-127"/>
                        <a:ea typeface="굴림" pitchFamily="50" charset="-127"/>
                      </a:rPr>
                      <a:t>개소</a:t>
                    </a:r>
                  </a:p>
                  <a:p>
                    <a:pPr>
                      <a:defRPr/>
                    </a:pPr>
                    <a:r>
                      <a:rPr lang="en-US" altLang="ko-KR">
                        <a:latin typeface="굴림" pitchFamily="50" charset="-127"/>
                        <a:ea typeface="굴림" pitchFamily="50" charset="-127"/>
                      </a:rPr>
                      <a:t>(8%)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('II 재활용업체 규모(6~8)) (4)'!$F$8,'II 재활용업체 규모(6~8)) (4)'!$I$8)</c:f>
              <c:numCache>
                <c:formatCode>#,##0_ </c:formatCode>
                <c:ptCount val="2"/>
                <c:pt idx="0">
                  <c:v>4954</c:v>
                </c:pt>
                <c:pt idx="1">
                  <c:v>418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굴림" pitchFamily="50" charset="-127"/>
                <a:ea typeface="굴림" pitchFamily="50" charset="-127"/>
                <a:cs typeface="돋움"/>
              </a:defRPr>
            </a:pPr>
            <a:r>
              <a:rPr lang="ko-KR" altLang="en-US" sz="1000" b="1" i="0" u="sng" strike="noStrike" baseline="0">
                <a:solidFill>
                  <a:srgbClr val="000000"/>
                </a:solidFill>
                <a:latin typeface="굴림" pitchFamily="50" charset="-127"/>
                <a:ea typeface="굴림" pitchFamily="50" charset="-127"/>
              </a:rPr>
              <a:t>연도별 재활용업체 추이</a:t>
            </a:r>
          </a:p>
        </c:rich>
      </c:tx>
      <c:layout>
        <c:manualLayout>
          <c:xMode val="edge"/>
          <c:yMode val="edge"/>
          <c:x val="0.33736152980877437"/>
          <c:y val="3.780065953294299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450153196624219"/>
          <c:y val="0.12027531771946716"/>
          <c:w val="0.83988039304485862"/>
          <c:h val="0.64605027803599591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'II 재활용업체 규모(9)'!$C$10</c:f>
              <c:strCache>
                <c:ptCount val="1"/>
                <c:pt idx="0">
                  <c:v>일반폐기물(b)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'II 재활용업체 규모(9)'!$D$3:$N$3</c:f>
              <c:strCache>
                <c:ptCount val="11"/>
                <c:pt idx="0">
                  <c:v>'04</c:v>
                </c:pt>
                <c:pt idx="1">
                  <c:v>'05</c:v>
                </c:pt>
                <c:pt idx="2">
                  <c:v>'06</c:v>
                </c:pt>
                <c:pt idx="3">
                  <c:v>'07</c:v>
                </c:pt>
                <c:pt idx="4">
                  <c:v>'08</c:v>
                </c:pt>
                <c:pt idx="5">
                  <c:v>'09</c:v>
                </c:pt>
                <c:pt idx="6">
                  <c:v>'10</c:v>
                </c:pt>
                <c:pt idx="7">
                  <c:v>'11</c:v>
                </c:pt>
                <c:pt idx="8">
                  <c:v>'12</c:v>
                </c:pt>
                <c:pt idx="9">
                  <c:v>'13</c:v>
                </c:pt>
                <c:pt idx="10">
                  <c:v>'14</c:v>
                </c:pt>
              </c:strCache>
            </c:strRef>
          </c:cat>
          <c:val>
            <c:numRef>
              <c:f>'II 재활용업체 규모(9)'!$D$10:$N$10</c:f>
              <c:numCache>
                <c:formatCode>#,##0_);[Red]\(#,##0\)</c:formatCode>
                <c:ptCount val="11"/>
                <c:pt idx="0">
                  <c:v>2600</c:v>
                </c:pt>
                <c:pt idx="1">
                  <c:v>3204</c:v>
                </c:pt>
                <c:pt idx="2">
                  <c:v>3703</c:v>
                </c:pt>
                <c:pt idx="3">
                  <c:v>3822</c:v>
                </c:pt>
                <c:pt idx="4">
                  <c:v>3999</c:v>
                </c:pt>
                <c:pt idx="5">
                  <c:v>4025</c:v>
                </c:pt>
                <c:pt idx="6">
                  <c:v>3736</c:v>
                </c:pt>
                <c:pt idx="7">
                  <c:v>3580</c:v>
                </c:pt>
                <c:pt idx="8">
                  <c:v>3930</c:v>
                </c:pt>
                <c:pt idx="9">
                  <c:v>4731</c:v>
                </c:pt>
                <c:pt idx="10">
                  <c:v>4954</c:v>
                </c:pt>
              </c:numCache>
            </c:numRef>
          </c:val>
        </c:ser>
        <c:ser>
          <c:idx val="1"/>
          <c:order val="1"/>
          <c:tx>
            <c:strRef>
              <c:f>'II 재활용업체 규모(9)'!$C$9</c:f>
              <c:strCache>
                <c:ptCount val="1"/>
                <c:pt idx="0">
                  <c:v>지정폐기물(a)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'II 재활용업체 규모(9)'!$D$3:$N$3</c:f>
              <c:strCache>
                <c:ptCount val="11"/>
                <c:pt idx="0">
                  <c:v>'04</c:v>
                </c:pt>
                <c:pt idx="1">
                  <c:v>'05</c:v>
                </c:pt>
                <c:pt idx="2">
                  <c:v>'06</c:v>
                </c:pt>
                <c:pt idx="3">
                  <c:v>'07</c:v>
                </c:pt>
                <c:pt idx="4">
                  <c:v>'08</c:v>
                </c:pt>
                <c:pt idx="5">
                  <c:v>'09</c:v>
                </c:pt>
                <c:pt idx="6">
                  <c:v>'10</c:v>
                </c:pt>
                <c:pt idx="7">
                  <c:v>'11</c:v>
                </c:pt>
                <c:pt idx="8">
                  <c:v>'12</c:v>
                </c:pt>
                <c:pt idx="9">
                  <c:v>'13</c:v>
                </c:pt>
                <c:pt idx="10">
                  <c:v>'14</c:v>
                </c:pt>
              </c:strCache>
            </c:strRef>
          </c:cat>
          <c:val>
            <c:numRef>
              <c:f>'II 재활용업체 규모(9)'!$D$9:$N$9</c:f>
              <c:numCache>
                <c:formatCode>#,##0_);[Red]\(#,##0\)</c:formatCode>
                <c:ptCount val="11"/>
                <c:pt idx="0">
                  <c:v>338</c:v>
                </c:pt>
                <c:pt idx="1">
                  <c:v>346</c:v>
                </c:pt>
                <c:pt idx="2">
                  <c:v>335</c:v>
                </c:pt>
                <c:pt idx="3">
                  <c:v>306</c:v>
                </c:pt>
                <c:pt idx="4">
                  <c:v>351</c:v>
                </c:pt>
                <c:pt idx="5">
                  <c:v>350</c:v>
                </c:pt>
                <c:pt idx="6">
                  <c:v>326</c:v>
                </c:pt>
                <c:pt idx="7">
                  <c:v>336</c:v>
                </c:pt>
                <c:pt idx="8">
                  <c:v>416</c:v>
                </c:pt>
                <c:pt idx="9">
                  <c:v>449</c:v>
                </c:pt>
                <c:pt idx="10">
                  <c:v>418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2429184"/>
        <c:axId val="32430720"/>
        <c:axId val="0"/>
      </c:bar3DChart>
      <c:catAx>
        <c:axId val="324291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굴림" pitchFamily="50" charset="-127"/>
                <a:ea typeface="굴림" pitchFamily="50" charset="-127"/>
                <a:cs typeface="돋움"/>
              </a:defRPr>
            </a:pPr>
            <a:endParaRPr lang="ko-KR"/>
          </a:p>
        </c:txPr>
        <c:crossAx val="32430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30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굴림" pitchFamily="50" charset="-127"/>
                <a:ea typeface="굴림" pitchFamily="50" charset="-127"/>
                <a:cs typeface="돋움"/>
              </a:defRPr>
            </a:pPr>
            <a:endParaRPr lang="ko-KR"/>
          </a:p>
        </c:txPr>
        <c:crossAx val="3242918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9637495313085865"/>
          <c:y val="0.84880005383942436"/>
          <c:w val="0.70090708661417411"/>
          <c:h val="6.872871660273240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굴림" pitchFamily="50" charset="-127"/>
              <a:ea typeface="굴림" pitchFamily="50" charset="-127"/>
              <a:cs typeface="돋움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돋움"/>
          <a:ea typeface="돋움"/>
          <a:cs typeface="돋움"/>
        </a:defRPr>
      </a:pPr>
      <a:endParaRPr lang="ko-KR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100">
              <a:latin typeface="맑은 고딕" pitchFamily="50" charset="-127"/>
              <a:ea typeface="맑은 고딕" pitchFamily="50" charset="-127"/>
            </a:defRPr>
          </a:pPr>
          <a:endParaRPr lang="ko-KR"/>
        </a:p>
      </c:tx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5543191024386729E-2"/>
          <c:y val="0.45794497012122637"/>
          <c:w val="0.50374623958742903"/>
          <c:h val="0.50000114084664438"/>
        </c:manualLayout>
      </c:layout>
      <c:pie3DChart>
        <c:varyColors val="1"/>
        <c:ser>
          <c:idx val="0"/>
          <c:order val="0"/>
          <c:tx>
            <c:strRef>
              <c:f>'II 재활용업체 규모(10)'!$D$5</c:f>
              <c:strCache>
                <c:ptCount val="1"/>
                <c:pt idx="0">
                  <c:v>‘14년 업체수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explosion val="7"/>
          <c:dLbls>
            <c:dLbl>
              <c:idx val="0"/>
              <c:layout>
                <c:manualLayout>
                  <c:x val="4.4669744519345154E-2"/>
                  <c:y val="-2.785794632813758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4.8762722105779976E-2"/>
                  <c:y val="-9.8923348867105982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0055703468721119E-2"/>
                  <c:y val="2.715035620547433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5614531996450115E-3"/>
                  <c:y val="-5.468262895709472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7863347117581526E-2"/>
                  <c:y val="-3.63602763940221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7532619573632412E-2"/>
                  <c:y val="-3.707536557930263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0.10016837363673721"/>
                  <c:y val="-2.965399766223014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돋움"/>
                  </a:defRPr>
                </a:pPr>
                <a:endParaRPr lang="ko-KR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'II 재활용업체 규모(10)'!$B$6:$B$14</c:f>
              <c:strCache>
                <c:ptCount val="9"/>
                <c:pt idx="0">
                  <c:v>0(종업원 없음)</c:v>
                </c:pt>
                <c:pt idx="1">
                  <c:v>1인 이상 ∼ 5인 이하</c:v>
                </c:pt>
                <c:pt idx="2">
                  <c:v>6인 이상 ∼ 10인 이하</c:v>
                </c:pt>
                <c:pt idx="3">
                  <c:v>11인 이상 ∼ 20인 이하</c:v>
                </c:pt>
                <c:pt idx="4">
                  <c:v>21인 이상 ∼ 50인 이하</c:v>
                </c:pt>
                <c:pt idx="5">
                  <c:v>51인 이상 ∼ 100인 이하</c:v>
                </c:pt>
                <c:pt idx="6">
                  <c:v>101인 이상 ∼ 500인 이하</c:v>
                </c:pt>
                <c:pt idx="7">
                  <c:v>501인 이상 ∼ 1,000인 이하</c:v>
                </c:pt>
                <c:pt idx="8">
                  <c:v>1,000인 초과</c:v>
                </c:pt>
              </c:strCache>
            </c:strRef>
          </c:cat>
          <c:val>
            <c:numRef>
              <c:f>'II 재활용업체 규모(10)'!$D$6:$D$14</c:f>
              <c:numCache>
                <c:formatCode>#,##0_);[Red]\(#,##0\)</c:formatCode>
                <c:ptCount val="9"/>
                <c:pt idx="0">
                  <c:v>1428</c:v>
                </c:pt>
                <c:pt idx="1">
                  <c:v>1962</c:v>
                </c:pt>
                <c:pt idx="2">
                  <c:v>872</c:v>
                </c:pt>
                <c:pt idx="3">
                  <c:v>557</c:v>
                </c:pt>
                <c:pt idx="4">
                  <c:v>379</c:v>
                </c:pt>
                <c:pt idx="5">
                  <c:v>99</c:v>
                </c:pt>
                <c:pt idx="6">
                  <c:v>62</c:v>
                </c:pt>
                <c:pt idx="7">
                  <c:v>11</c:v>
                </c:pt>
                <c:pt idx="8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7228589565240926"/>
          <c:y val="0.13551448926027124"/>
          <c:w val="0.32022528058778266"/>
          <c:h val="0.8504692270609031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맑은 고딕" pitchFamily="50" charset="-127"/>
              <a:ea typeface="맑은 고딕" pitchFamily="50" charset="-127"/>
              <a:cs typeface="돋움"/>
            </a:defRPr>
          </a:pPr>
          <a:endParaRPr lang="ko-KR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돋움"/>
          <a:ea typeface="돋움"/>
          <a:cs typeface="돋움"/>
        </a:defRPr>
      </a:pPr>
      <a:endParaRPr lang="ko-KR"/>
    </a:p>
  </c:txPr>
  <c:printSettings>
    <c:headerFooter alignWithMargins="0"/>
    <c:pageMargins b="1" l="0.75000000000000044" r="0.75000000000000044" t="1" header="0.5" footer="0.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latin typeface="굴림" pitchFamily="50" charset="-127"/>
                <a:ea typeface="굴림" pitchFamily="50" charset="-127"/>
              </a:defRPr>
            </a:pPr>
            <a:r>
              <a:rPr lang="ko-KR" altLang="en-US" sz="1100">
                <a:latin typeface="굴림" panose="020B0600000101010101" pitchFamily="50" charset="-127"/>
                <a:ea typeface="굴림" panose="020B0600000101010101" pitchFamily="50" charset="-127"/>
              </a:rPr>
              <a:t>업체 등록형태별</a:t>
            </a:r>
            <a:endParaRPr lang="en-US" altLang="ko-KR" sz="1100">
              <a:latin typeface="굴림" panose="020B0600000101010101" pitchFamily="50" charset="-127"/>
              <a:ea typeface="굴림" panose="020B0600000101010101" pitchFamily="50" charset="-127"/>
            </a:endParaRPr>
          </a:p>
          <a:p>
            <a:pPr>
              <a:defRPr sz="1100">
                <a:latin typeface="굴림" pitchFamily="50" charset="-127"/>
                <a:ea typeface="굴림" pitchFamily="50" charset="-127"/>
              </a:defRPr>
            </a:pPr>
            <a:r>
              <a:rPr lang="ko-KR" altLang="en-US" sz="1100" b="1" u="sng">
                <a:latin typeface="굴림" panose="020B0600000101010101" pitchFamily="50" charset="-127"/>
                <a:ea typeface="굴림" panose="020B0600000101010101" pitchFamily="50" charset="-127"/>
              </a:rPr>
              <a:t>재활용 폐기물량</a:t>
            </a:r>
          </a:p>
        </c:rich>
      </c:tx>
      <c:layout>
        <c:manualLayout>
          <c:xMode val="edge"/>
          <c:yMode val="edge"/>
          <c:x val="0.3918368365111386"/>
          <c:y val="3.968253968253968E-2"/>
        </c:manualLayout>
      </c:layout>
      <c:overlay val="0"/>
    </c:title>
    <c:autoTitleDeleted val="0"/>
    <c:view3D>
      <c:rotX val="30"/>
      <c:rotY val="1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3908023997000374"/>
          <c:y val="0.17387750589331616"/>
          <c:w val="0.67984064491938523"/>
          <c:h val="0.82612249410668392"/>
        </c:manualLayout>
      </c:layout>
      <c:pie3DChart>
        <c:varyColors val="1"/>
        <c:ser>
          <c:idx val="0"/>
          <c:order val="0"/>
          <c:explosion val="3"/>
          <c:dPt>
            <c:idx val="0"/>
            <c:bubble3D val="0"/>
            <c:explosion val="8"/>
          </c:dPt>
          <c:dPt>
            <c:idx val="1"/>
            <c:bubble3D val="0"/>
            <c:explosion val="18"/>
          </c:dPt>
          <c:dLbls>
            <c:dLbl>
              <c:idx val="0"/>
              <c:layout>
                <c:manualLayout>
                  <c:x val="0.14147545315224863"/>
                  <c:y val="-1.7080571137767144E-2"/>
                </c:manualLayout>
              </c:layout>
              <c:tx>
                <c:rich>
                  <a:bodyPr/>
                  <a:lstStyle/>
                  <a:p>
                    <a:r>
                      <a:rPr lang="ko-KR" altLang="en-US" sz="1050">
                        <a:latin typeface="맑은 고딕" pitchFamily="50" charset="-127"/>
                        <a:ea typeface="맑은 고딕" pitchFamily="50" charset="-127"/>
                      </a:rPr>
                      <a:t> 허가업체</a:t>
                    </a:r>
                  </a:p>
                  <a:p>
                    <a:r>
                      <a:rPr lang="en-US" altLang="ko-KR" sz="1050">
                        <a:latin typeface="맑은 고딕" pitchFamily="50" charset="-127"/>
                        <a:ea typeface="맑은 고딕" pitchFamily="50" charset="-127"/>
                      </a:rPr>
                      <a:t>39,018</a:t>
                    </a:r>
                    <a:r>
                      <a:rPr lang="ko-KR" altLang="en-US" sz="1050">
                        <a:latin typeface="맑은 고딕" pitchFamily="50" charset="-127"/>
                        <a:ea typeface="맑은 고딕" pitchFamily="50" charset="-127"/>
                      </a:rPr>
                      <a:t>천톤 
</a:t>
                    </a:r>
                    <a:r>
                      <a:rPr lang="en-US" altLang="ko-KR" sz="1050">
                        <a:latin typeface="맑은 고딕" pitchFamily="50" charset="-127"/>
                        <a:ea typeface="맑은 고딕" pitchFamily="50" charset="-127"/>
                      </a:rPr>
                      <a:t>(86%)</a:t>
                    </a:r>
                    <a:endParaRPr lang="en-US" altLang="ko-KR" sz="900">
                      <a:latin typeface="맑은 고딕" pitchFamily="50" charset="-127"/>
                      <a:ea typeface="맑은 고딕" pitchFamily="50" charset="-127"/>
                    </a:endParaRP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0.1078261022741285"/>
                  <c:y val="1.0692864447805163E-2"/>
                </c:manualLayout>
              </c:layout>
              <c:tx>
                <c:rich>
                  <a:bodyPr/>
                  <a:lstStyle/>
                  <a:p>
                    <a:r>
                      <a:rPr lang="ko-KR" altLang="en-US" sz="1050">
                        <a:latin typeface="맑은 고딕" pitchFamily="50" charset="-127"/>
                        <a:ea typeface="맑은 고딕" pitchFamily="50" charset="-127"/>
                      </a:rPr>
                      <a:t> 신고업체</a:t>
                    </a:r>
                  </a:p>
                  <a:p>
                    <a:r>
                      <a:rPr lang="en-US" altLang="ko-KR" sz="1050">
                        <a:latin typeface="맑은 고딕" pitchFamily="50" charset="-127"/>
                        <a:ea typeface="맑은 고딕" pitchFamily="50" charset="-127"/>
                      </a:rPr>
                      <a:t>6,468</a:t>
                    </a:r>
                    <a:r>
                      <a:rPr lang="ko-KR" altLang="en-US" sz="1050">
                        <a:latin typeface="맑은 고딕" pitchFamily="50" charset="-127"/>
                        <a:ea typeface="맑은 고딕" pitchFamily="50" charset="-127"/>
                      </a:rPr>
                      <a:t>천톤</a:t>
                    </a:r>
                  </a:p>
                  <a:p>
                    <a:r>
                      <a:rPr lang="en-US" altLang="ko-KR" sz="1050">
                        <a:latin typeface="맑은 고딕" pitchFamily="50" charset="-127"/>
                        <a:ea typeface="맑은 고딕" pitchFamily="50" charset="-127"/>
                      </a:rPr>
                      <a:t>(14%) </a:t>
                    </a:r>
                    <a:endParaRPr lang="en-US" altLang="ko-KR" sz="900">
                      <a:latin typeface="맑은 고딕" pitchFamily="50" charset="-127"/>
                      <a:ea typeface="맑은 고딕" pitchFamily="50" charset="-127"/>
                    </a:endParaRP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>
                    <a:latin typeface="굴림" panose="020B0600000101010101" pitchFamily="50" charset="-127"/>
                    <a:ea typeface="굴림" panose="020B0600000101010101" pitchFamily="50" charset="-127"/>
                  </a:defRPr>
                </a:pPr>
                <a:endParaRPr lang="ko-K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('II 재활용업체 규모(11~12)'!$H$8,'II 재활용업체 규모(11~12)'!$L$8)</c:f>
              <c:numCache>
                <c:formatCode>#,##0_);[Red]\(#,##0\)</c:formatCode>
                <c:ptCount val="2"/>
                <c:pt idx="0">
                  <c:v>39017760</c:v>
                </c:pt>
                <c:pt idx="1">
                  <c:v>6467893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 paperSize="9" orientation="landscape" horizontalDpi="1200" vertic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latin typeface="굴림" pitchFamily="50" charset="-127"/>
                <a:ea typeface="굴림" pitchFamily="50" charset="-127"/>
              </a:defRPr>
            </a:pPr>
            <a:r>
              <a:rPr lang="ko-KR" altLang="en-US" sz="1100">
                <a:latin typeface="굴림" panose="020B0600000101010101" pitchFamily="50" charset="-127"/>
                <a:ea typeface="굴림" panose="020B0600000101010101" pitchFamily="50" charset="-127"/>
              </a:rPr>
              <a:t>폐기물 종류별</a:t>
            </a:r>
            <a:endParaRPr lang="en-US" altLang="ko-KR" sz="1100">
              <a:latin typeface="굴림" panose="020B0600000101010101" pitchFamily="50" charset="-127"/>
              <a:ea typeface="굴림" panose="020B0600000101010101" pitchFamily="50" charset="-127"/>
            </a:endParaRPr>
          </a:p>
          <a:p>
            <a:pPr>
              <a:defRPr sz="1100">
                <a:latin typeface="굴림" pitchFamily="50" charset="-127"/>
                <a:ea typeface="굴림" pitchFamily="50" charset="-127"/>
              </a:defRPr>
            </a:pPr>
            <a:r>
              <a:rPr lang="ko-KR" altLang="en-US" sz="1100" b="1" u="sng">
                <a:latin typeface="굴림" panose="020B0600000101010101" pitchFamily="50" charset="-127"/>
                <a:ea typeface="굴림" panose="020B0600000101010101" pitchFamily="50" charset="-127"/>
              </a:rPr>
              <a:t>재활용 폐기물량</a:t>
            </a:r>
          </a:p>
        </c:rich>
      </c:tx>
      <c:layout>
        <c:manualLayout>
          <c:xMode val="edge"/>
          <c:yMode val="edge"/>
          <c:x val="0.38912143321534354"/>
          <c:y val="2.7903491929280648E-2"/>
        </c:manualLayout>
      </c:layout>
      <c:overlay val="0"/>
    </c:title>
    <c:autoTitleDeleted val="0"/>
    <c:view3D>
      <c:rotX val="30"/>
      <c:rotY val="42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265212261311369"/>
          <c:y val="0.10836383707070173"/>
          <c:w val="0.76147655854944751"/>
          <c:h val="0.89163616292929826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0.16885530593079534"/>
                  <c:y val="-9.8469000099819751E-2"/>
                </c:manualLayout>
              </c:layout>
              <c:tx>
                <c:rich>
                  <a:bodyPr/>
                  <a:lstStyle/>
                  <a:p>
                    <a:r>
                      <a:rPr lang="ko-KR" altLang="en-US" sz="1050">
                        <a:latin typeface="맑은 고딕" pitchFamily="50" charset="-127"/>
                        <a:ea typeface="맑은 고딕" pitchFamily="50" charset="-127"/>
                      </a:rPr>
                      <a:t> 일반폐기물</a:t>
                    </a:r>
                  </a:p>
                  <a:p>
                    <a:r>
                      <a:rPr lang="en-US" altLang="ko-KR" sz="1050">
                        <a:latin typeface="맑은 고딕" pitchFamily="50" charset="-127"/>
                        <a:ea typeface="맑은 고딕" pitchFamily="50" charset="-127"/>
                      </a:rPr>
                      <a:t>42,913</a:t>
                    </a:r>
                    <a:r>
                      <a:rPr lang="ko-KR" altLang="en-US" sz="1050">
                        <a:latin typeface="맑은 고딕" pitchFamily="50" charset="-127"/>
                        <a:ea typeface="맑은 고딕" pitchFamily="50" charset="-127"/>
                      </a:rPr>
                      <a:t>천톤 
</a:t>
                    </a:r>
                    <a:r>
                      <a:rPr lang="en-US" altLang="ko-KR" sz="1050">
                        <a:latin typeface="맑은 고딕" pitchFamily="50" charset="-127"/>
                        <a:ea typeface="맑은 고딕" pitchFamily="50" charset="-127"/>
                      </a:rPr>
                      <a:t>(94%)</a:t>
                    </a:r>
                    <a:endParaRPr lang="en-US" altLang="ko-KR" sz="900">
                      <a:latin typeface="맑은 고딕" pitchFamily="50" charset="-127"/>
                      <a:ea typeface="맑은 고딕" pitchFamily="50" charset="-127"/>
                    </a:endParaRP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.14793748946519308"/>
                  <c:y val="4.2979090700910709E-2"/>
                </c:manualLayout>
              </c:layout>
              <c:tx>
                <c:rich>
                  <a:bodyPr/>
                  <a:lstStyle/>
                  <a:p>
                    <a:r>
                      <a:rPr lang="ko-KR" altLang="en-US" sz="1050">
                        <a:latin typeface="맑은 고딕" pitchFamily="50" charset="-127"/>
                        <a:ea typeface="맑은 고딕" pitchFamily="50" charset="-127"/>
                      </a:rPr>
                      <a:t>지정폐기물 </a:t>
                    </a:r>
                  </a:p>
                  <a:p>
                    <a:r>
                      <a:rPr lang="en-US" altLang="ko-KR" sz="1050">
                        <a:latin typeface="맑은 고딕" pitchFamily="50" charset="-127"/>
                        <a:ea typeface="맑은 고딕" pitchFamily="50" charset="-127"/>
                      </a:rPr>
                      <a:t>2,572</a:t>
                    </a:r>
                    <a:r>
                      <a:rPr lang="ko-KR" altLang="en-US" sz="1050">
                        <a:latin typeface="맑은 고딕" pitchFamily="50" charset="-127"/>
                        <a:ea typeface="맑은 고딕" pitchFamily="50" charset="-127"/>
                      </a:rPr>
                      <a:t>천톤
</a:t>
                    </a:r>
                    <a:r>
                      <a:rPr lang="en-US" altLang="ko-KR" sz="1050">
                        <a:latin typeface="맑은 고딕" pitchFamily="50" charset="-127"/>
                        <a:ea typeface="맑은 고딕" pitchFamily="50" charset="-127"/>
                      </a:rPr>
                      <a:t>(6%)</a:t>
                    </a:r>
                    <a:endParaRPr lang="en-US" altLang="ko-KR" sz="900">
                      <a:latin typeface="맑은 고딕" pitchFamily="50" charset="-127"/>
                      <a:ea typeface="맑은 고딕" pitchFamily="50" charset="-127"/>
                    </a:endParaRP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>
                    <a:latin typeface="굴림" panose="020B0600000101010101" pitchFamily="50" charset="-127"/>
                    <a:ea typeface="굴림" panose="020B0600000101010101" pitchFamily="50" charset="-127"/>
                  </a:defRPr>
                </a:pPr>
                <a:endParaRPr lang="ko-K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('II 재활용업체 규모(11~12)'!$H$16,'II 재활용업체 규모(11~12)'!$L$16)</c:f>
              <c:numCache>
                <c:formatCode>#,##0_);[Red]\(#,##0\)</c:formatCode>
                <c:ptCount val="2"/>
                <c:pt idx="0">
                  <c:v>42913182</c:v>
                </c:pt>
                <c:pt idx="1">
                  <c:v>2572471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72224199522812"/>
          <c:y val="8.7096788510851245E-2"/>
          <c:w val="0.8371663171364585"/>
          <c:h val="0.6096783796597468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'II 재활용업체 규모(13)'!$F$23</c:f>
              <c:strCache>
                <c:ptCount val="1"/>
                <c:pt idx="0">
                  <c:v>재활용폐기물량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'II 재활용업체 규모(13)'!$G$22:$Q$22</c:f>
              <c:strCache>
                <c:ptCount val="11"/>
                <c:pt idx="0">
                  <c:v>'04</c:v>
                </c:pt>
                <c:pt idx="1">
                  <c:v>'05</c:v>
                </c:pt>
                <c:pt idx="2">
                  <c:v>'06</c:v>
                </c:pt>
                <c:pt idx="3">
                  <c:v>'07</c:v>
                </c:pt>
                <c:pt idx="4">
                  <c:v>'08</c:v>
                </c:pt>
                <c:pt idx="5">
                  <c:v>'09</c:v>
                </c:pt>
                <c:pt idx="6">
                  <c:v>'10</c:v>
                </c:pt>
                <c:pt idx="7">
                  <c:v>'11</c:v>
                </c:pt>
                <c:pt idx="8">
                  <c:v>'12</c:v>
                </c:pt>
                <c:pt idx="9">
                  <c:v>'13</c:v>
                </c:pt>
                <c:pt idx="10">
                  <c:v>'14</c:v>
                </c:pt>
              </c:strCache>
            </c:strRef>
          </c:cat>
          <c:val>
            <c:numRef>
              <c:f>'II 재활용업체 규모(13)'!$G$23:$Q$23</c:f>
              <c:numCache>
                <c:formatCode>#,##0_);[Red]\(#,##0\)</c:formatCode>
                <c:ptCount val="11"/>
                <c:pt idx="0">
                  <c:v>3465</c:v>
                </c:pt>
                <c:pt idx="1">
                  <c:v>3076</c:v>
                </c:pt>
                <c:pt idx="2">
                  <c:v>3467</c:v>
                </c:pt>
                <c:pt idx="3">
                  <c:v>3414</c:v>
                </c:pt>
                <c:pt idx="4">
                  <c:v>3270</c:v>
                </c:pt>
                <c:pt idx="5">
                  <c:v>3058</c:v>
                </c:pt>
                <c:pt idx="6">
                  <c:v>3592</c:v>
                </c:pt>
                <c:pt idx="7">
                  <c:v>3357</c:v>
                </c:pt>
                <c:pt idx="8">
                  <c:v>3694</c:v>
                </c:pt>
                <c:pt idx="9">
                  <c:v>4030</c:v>
                </c:pt>
                <c:pt idx="10">
                  <c:v>4549</c:v>
                </c:pt>
              </c:numCache>
            </c:numRef>
          </c:val>
        </c:ser>
        <c:ser>
          <c:idx val="0"/>
          <c:order val="1"/>
          <c:tx>
            <c:strRef>
              <c:f>'II 재활용업체 규모(13)'!$F$24</c:f>
              <c:strCache>
                <c:ptCount val="1"/>
                <c:pt idx="0">
                  <c:v>재활용제품판매량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'II 재활용업체 규모(13)'!$G$22:$Q$22</c:f>
              <c:strCache>
                <c:ptCount val="11"/>
                <c:pt idx="0">
                  <c:v>'04</c:v>
                </c:pt>
                <c:pt idx="1">
                  <c:v>'05</c:v>
                </c:pt>
                <c:pt idx="2">
                  <c:v>'06</c:v>
                </c:pt>
                <c:pt idx="3">
                  <c:v>'07</c:v>
                </c:pt>
                <c:pt idx="4">
                  <c:v>'08</c:v>
                </c:pt>
                <c:pt idx="5">
                  <c:v>'09</c:v>
                </c:pt>
                <c:pt idx="6">
                  <c:v>'10</c:v>
                </c:pt>
                <c:pt idx="7">
                  <c:v>'11</c:v>
                </c:pt>
                <c:pt idx="8">
                  <c:v>'12</c:v>
                </c:pt>
                <c:pt idx="9">
                  <c:v>'13</c:v>
                </c:pt>
                <c:pt idx="10">
                  <c:v>'14</c:v>
                </c:pt>
              </c:strCache>
            </c:strRef>
          </c:cat>
          <c:val>
            <c:numRef>
              <c:f>'II 재활용업체 규모(13)'!$G$24:$Q$24</c:f>
              <c:numCache>
                <c:formatCode>#,##0_);[Red]\(#,##0\)</c:formatCode>
                <c:ptCount val="11"/>
                <c:pt idx="0">
                  <c:v>5665</c:v>
                </c:pt>
                <c:pt idx="1">
                  <c:v>4979</c:v>
                </c:pt>
                <c:pt idx="2">
                  <c:v>4042</c:v>
                </c:pt>
                <c:pt idx="3">
                  <c:v>4417</c:v>
                </c:pt>
                <c:pt idx="4">
                  <c:v>3672</c:v>
                </c:pt>
                <c:pt idx="5">
                  <c:v>3309</c:v>
                </c:pt>
                <c:pt idx="6">
                  <c:v>3325</c:v>
                </c:pt>
                <c:pt idx="7">
                  <c:v>3459</c:v>
                </c:pt>
                <c:pt idx="8">
                  <c:v>3178</c:v>
                </c:pt>
                <c:pt idx="9">
                  <c:v>3019</c:v>
                </c:pt>
                <c:pt idx="10">
                  <c:v>3492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218944"/>
        <c:axId val="33220480"/>
      </c:barChart>
      <c:lineChart>
        <c:grouping val="standard"/>
        <c:varyColors val="0"/>
        <c:ser>
          <c:idx val="2"/>
          <c:order val="2"/>
          <c:tx>
            <c:strRef>
              <c:f>'II 재활용업체 규모(13)'!$F$25</c:f>
              <c:strCache>
                <c:ptCount val="1"/>
                <c:pt idx="0">
                  <c:v>재활용제품판매액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'II 재활용업체 규모(13)'!$G$22:$Q$22</c:f>
              <c:strCache>
                <c:ptCount val="11"/>
                <c:pt idx="0">
                  <c:v>'04</c:v>
                </c:pt>
                <c:pt idx="1">
                  <c:v>'05</c:v>
                </c:pt>
                <c:pt idx="2">
                  <c:v>'06</c:v>
                </c:pt>
                <c:pt idx="3">
                  <c:v>'07</c:v>
                </c:pt>
                <c:pt idx="4">
                  <c:v>'08</c:v>
                </c:pt>
                <c:pt idx="5">
                  <c:v>'09</c:v>
                </c:pt>
                <c:pt idx="6">
                  <c:v>'10</c:v>
                </c:pt>
                <c:pt idx="7">
                  <c:v>'11</c:v>
                </c:pt>
                <c:pt idx="8">
                  <c:v>'12</c:v>
                </c:pt>
                <c:pt idx="9">
                  <c:v>'13</c:v>
                </c:pt>
                <c:pt idx="10">
                  <c:v>'14</c:v>
                </c:pt>
              </c:strCache>
            </c:strRef>
          </c:cat>
          <c:val>
            <c:numRef>
              <c:f>'II 재활용업체 규모(13)'!$G$25:$Q$25</c:f>
              <c:numCache>
                <c:formatCode>#,##0.0_);[Red]\(#,##0.0\)</c:formatCode>
                <c:ptCount val="11"/>
                <c:pt idx="0">
                  <c:v>3.2</c:v>
                </c:pt>
                <c:pt idx="1">
                  <c:v>3.9</c:v>
                </c:pt>
                <c:pt idx="2">
                  <c:v>4</c:v>
                </c:pt>
                <c:pt idx="3">
                  <c:v>3.2</c:v>
                </c:pt>
                <c:pt idx="4">
                  <c:v>4.0999999999999996</c:v>
                </c:pt>
                <c:pt idx="5">
                  <c:v>3.8</c:v>
                </c:pt>
                <c:pt idx="6">
                  <c:v>4</c:v>
                </c:pt>
                <c:pt idx="7">
                  <c:v>4.2</c:v>
                </c:pt>
                <c:pt idx="8">
                  <c:v>4.5</c:v>
                </c:pt>
                <c:pt idx="9">
                  <c:v>5.3</c:v>
                </c:pt>
                <c:pt idx="10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222016"/>
        <c:axId val="33223808"/>
      </c:lineChart>
      <c:catAx>
        <c:axId val="332189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굴림" pitchFamily="50" charset="-127"/>
                <a:ea typeface="굴림" pitchFamily="50" charset="-127"/>
                <a:cs typeface="Arial"/>
              </a:defRPr>
            </a:pPr>
            <a:endParaRPr lang="ko-KR"/>
          </a:p>
        </c:txPr>
        <c:crossAx val="332204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3220480"/>
        <c:scaling>
          <c:orientation val="minMax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굴림" pitchFamily="50" charset="-127"/>
                <a:ea typeface="굴림" pitchFamily="50" charset="-127"/>
                <a:cs typeface="Arial"/>
              </a:defRPr>
            </a:pPr>
            <a:endParaRPr lang="ko-KR"/>
          </a:p>
        </c:txPr>
        <c:crossAx val="33218944"/>
        <c:crosses val="autoZero"/>
        <c:crossBetween val="between"/>
      </c:valAx>
      <c:catAx>
        <c:axId val="332220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3223808"/>
        <c:crosses val="autoZero"/>
        <c:auto val="0"/>
        <c:lblAlgn val="ctr"/>
        <c:lblOffset val="100"/>
        <c:noMultiLvlLbl val="0"/>
      </c:catAx>
      <c:valAx>
        <c:axId val="33223808"/>
        <c:scaling>
          <c:orientation val="minMax"/>
        </c:scaling>
        <c:delete val="0"/>
        <c:axPos val="r"/>
        <c:numFmt formatCode="#,##0.0_);[Red]\(#,##0.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굴림" pitchFamily="50" charset="-127"/>
                <a:ea typeface="굴림" pitchFamily="50" charset="-127"/>
                <a:cs typeface="Arial"/>
              </a:defRPr>
            </a:pPr>
            <a:endParaRPr lang="ko-KR"/>
          </a:p>
        </c:txPr>
        <c:crossAx val="33222016"/>
        <c:crosses val="max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1111132713349101"/>
          <c:y val="0.81935641180947061"/>
          <c:w val="0.84482918030307996"/>
          <c:h val="0.1580645762474958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굴림" pitchFamily="50" charset="-127"/>
              <a:ea typeface="굴림" pitchFamily="50" charset="-127"/>
              <a:cs typeface="Arial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ko-KR"/>
    </a:p>
  </c:txPr>
  <c:printSettings>
    <c:headerFooter alignWithMargins="0">
      <c:oddHeader>&amp;A</c:oddHeader>
      <c:oddFooter>Page &amp;P</c:oddFooter>
    </c:headerFooter>
    <c:pageMargins b="1" l="0.75000000000000044" r="0.75000000000000044" t="1" header="0.5" footer="0.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ko-KR" altLang="en-US" sz="1000" b="1">
                <a:latin typeface="굴림" panose="020B0600000101010101" pitchFamily="50" charset="-127"/>
                <a:ea typeface="굴림" panose="020B0600000101010101" pitchFamily="50" charset="-127"/>
              </a:rPr>
              <a:t>주요</a:t>
            </a:r>
            <a:r>
              <a:rPr lang="ko-KR" altLang="en-US" sz="1000" b="1" baseline="0">
                <a:latin typeface="굴림" panose="020B0600000101010101" pitchFamily="50" charset="-127"/>
                <a:ea typeface="굴림" panose="020B0600000101010101" pitchFamily="50" charset="-127"/>
              </a:rPr>
              <a:t> 일반폐기물 연도별 판매현황</a:t>
            </a:r>
            <a:endParaRPr lang="ko-KR" altLang="en-US" sz="1000" b="1">
              <a:latin typeface="굴림" panose="020B0600000101010101" pitchFamily="50" charset="-127"/>
              <a:ea typeface="굴림" panose="020B0600000101010101" pitchFamily="50" charset="-127"/>
            </a:endParaRPr>
          </a:p>
        </c:rich>
      </c:tx>
      <c:layout>
        <c:manualLayout>
          <c:xMode val="edge"/>
          <c:yMode val="edge"/>
          <c:x val="0.39159971048761222"/>
          <c:y val="1.0274471505015368E-2"/>
        </c:manualLayout>
      </c:layout>
      <c:overlay val="1"/>
    </c:title>
    <c:autoTitleDeleted val="0"/>
    <c:view3D>
      <c:rotX val="15"/>
      <c:hPercent val="21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3175">
          <a:solidFill>
            <a:srgbClr val="C0C0C0"/>
          </a:solidFill>
          <a:prstDash val="solid"/>
        </a:ln>
      </c:spPr>
    </c:sideWall>
    <c:backWall>
      <c:thickness val="0"/>
      <c:spPr>
        <a:solidFill>
          <a:schemeClr val="bg1">
            <a:lumMod val="75000"/>
          </a:schemeClr>
        </a:solidFill>
        <a:ln w="3175">
          <a:solidFill>
            <a:srgbClr val="C0C0C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4.9253343821738314E-2"/>
          <c:y val="0.10415217159148651"/>
          <c:w val="0.9040610531799218"/>
          <c:h val="0.69745204926307292"/>
        </c:manualLayout>
      </c:layout>
      <c:bar3DChart>
        <c:barDir val="col"/>
        <c:grouping val="clustered"/>
        <c:varyColors val="0"/>
        <c:ser>
          <c:idx val="5"/>
          <c:order val="0"/>
          <c:tx>
            <c:v>2010년</c:v>
          </c:tx>
          <c:invertIfNegative val="0"/>
          <c:dLbls>
            <c:dLbl>
              <c:idx val="0"/>
              <c:layout>
                <c:manualLayout>
                  <c:x val="0"/>
                  <c:y val="2.15924426450742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"/>
                  <c:y val="3.23886639676113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6.8799449604403217E-3"/>
                  <c:y val="5.39811066126855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3759889920879624E-3"/>
                  <c:y val="-2.69905533063427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latin typeface="굴림" pitchFamily="50" charset="-127"/>
                    <a:ea typeface="굴림" pitchFamily="50" charset="-127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'실적(16)'!$A$8:$A$12</c:f>
              <c:strCache>
                <c:ptCount val="5"/>
                <c:pt idx="0">
                  <c:v>폐합성고분자
화합물</c:v>
                </c:pt>
                <c:pt idx="1">
                  <c:v>광재</c:v>
                </c:pt>
                <c:pt idx="2">
                  <c:v>폐석회류</c:v>
                </c:pt>
                <c:pt idx="3">
                  <c:v>오니류</c:v>
                </c:pt>
                <c:pt idx="4">
                  <c:v>기타</c:v>
                </c:pt>
              </c:strCache>
            </c:strRef>
          </c:cat>
          <c:val>
            <c:numRef>
              <c:f>'실적(16)'!$C$8:$C$12</c:f>
              <c:numCache>
                <c:formatCode>#,##0_ </c:formatCode>
                <c:ptCount val="5"/>
                <c:pt idx="0">
                  <c:v>2785</c:v>
                </c:pt>
                <c:pt idx="1">
                  <c:v>13410</c:v>
                </c:pt>
                <c:pt idx="2">
                  <c:v>302</c:v>
                </c:pt>
                <c:pt idx="3">
                  <c:v>1801</c:v>
                </c:pt>
                <c:pt idx="4">
                  <c:v>3725</c:v>
                </c:pt>
              </c:numCache>
            </c:numRef>
          </c:val>
        </c:ser>
        <c:ser>
          <c:idx val="0"/>
          <c:order val="1"/>
          <c:tx>
            <c:v>2011년</c:v>
          </c:tx>
          <c:invertIfNegative val="0"/>
          <c:dLbls>
            <c:dLbl>
              <c:idx val="0"/>
              <c:layout>
                <c:manualLayout>
                  <c:x val="0"/>
                  <c:y val="3.77867746288799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-1.61943319838056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9.6319229446164435E-3"/>
                  <c:y val="2.15924426450742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latin typeface="굴림" pitchFamily="50" charset="-127"/>
                    <a:ea typeface="굴림" pitchFamily="50" charset="-127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'실적(16)'!$A$8:$A$12</c:f>
              <c:strCache>
                <c:ptCount val="5"/>
                <c:pt idx="0">
                  <c:v>폐합성고분자
화합물</c:v>
                </c:pt>
                <c:pt idx="1">
                  <c:v>광재</c:v>
                </c:pt>
                <c:pt idx="2">
                  <c:v>폐석회류</c:v>
                </c:pt>
                <c:pt idx="3">
                  <c:v>오니류</c:v>
                </c:pt>
                <c:pt idx="4">
                  <c:v>기타</c:v>
                </c:pt>
              </c:strCache>
            </c:strRef>
          </c:cat>
          <c:val>
            <c:numRef>
              <c:f>'실적(16)'!$G$8:$G$12</c:f>
              <c:numCache>
                <c:formatCode>#,##0_ </c:formatCode>
                <c:ptCount val="5"/>
                <c:pt idx="0">
                  <c:v>4219</c:v>
                </c:pt>
                <c:pt idx="1">
                  <c:v>8852</c:v>
                </c:pt>
                <c:pt idx="2">
                  <c:v>283</c:v>
                </c:pt>
                <c:pt idx="3">
                  <c:v>2230</c:v>
                </c:pt>
                <c:pt idx="4">
                  <c:v>5433</c:v>
                </c:pt>
              </c:numCache>
            </c:numRef>
          </c:val>
        </c:ser>
        <c:ser>
          <c:idx val="1"/>
          <c:order val="2"/>
          <c:tx>
            <c:v>2012년</c:v>
          </c:tx>
          <c:invertIfNegative val="0"/>
          <c:dLbls>
            <c:dLbl>
              <c:idx val="0"/>
              <c:layout>
                <c:manualLayout>
                  <c:x val="0"/>
                  <c:y val="3.23886639676113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5.5039559683522496E-3"/>
                  <c:y val="-1.61943319838056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4.127966976264186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latin typeface="굴림" pitchFamily="50" charset="-127"/>
                    <a:ea typeface="굴림" pitchFamily="50" charset="-127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'실적(16)'!$A$8:$A$12</c:f>
              <c:strCache>
                <c:ptCount val="5"/>
                <c:pt idx="0">
                  <c:v>폐합성고분자
화합물</c:v>
                </c:pt>
                <c:pt idx="1">
                  <c:v>광재</c:v>
                </c:pt>
                <c:pt idx="2">
                  <c:v>폐석회류</c:v>
                </c:pt>
                <c:pt idx="3">
                  <c:v>오니류</c:v>
                </c:pt>
                <c:pt idx="4">
                  <c:v>기타</c:v>
                </c:pt>
              </c:strCache>
            </c:strRef>
          </c:cat>
          <c:val>
            <c:numRef>
              <c:f>'실적(16)'!$K$8:$K$12</c:f>
              <c:numCache>
                <c:formatCode>#,##0_ </c:formatCode>
                <c:ptCount val="5"/>
                <c:pt idx="0">
                  <c:v>4782</c:v>
                </c:pt>
                <c:pt idx="1">
                  <c:v>5085</c:v>
                </c:pt>
                <c:pt idx="2">
                  <c:v>563</c:v>
                </c:pt>
                <c:pt idx="3">
                  <c:v>3079</c:v>
                </c:pt>
                <c:pt idx="4">
                  <c:v>16528</c:v>
                </c:pt>
              </c:numCache>
            </c:numRef>
          </c:val>
        </c:ser>
        <c:ser>
          <c:idx val="2"/>
          <c:order val="3"/>
          <c:tx>
            <c:v>2013년</c:v>
          </c:tx>
          <c:invertIfNegative val="0"/>
          <c:dLbls>
            <c:dLbl>
              <c:idx val="0"/>
              <c:layout>
                <c:manualLayout>
                  <c:x val="2.5226173440039708E-17"/>
                  <c:y val="1.61943319838056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"/>
                  <c:y val="1.61943319838057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6.879944960440321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4.1279669762641861E-3"/>
                  <c:y val="-1.61943319838056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latin typeface="굴림" pitchFamily="50" charset="-127"/>
                    <a:ea typeface="굴림" pitchFamily="50" charset="-127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'실적(16)'!$A$8:$A$12</c:f>
              <c:strCache>
                <c:ptCount val="5"/>
                <c:pt idx="0">
                  <c:v>폐합성고분자
화합물</c:v>
                </c:pt>
                <c:pt idx="1">
                  <c:v>광재</c:v>
                </c:pt>
                <c:pt idx="2">
                  <c:v>폐석회류</c:v>
                </c:pt>
                <c:pt idx="3">
                  <c:v>오니류</c:v>
                </c:pt>
                <c:pt idx="4">
                  <c:v>기타</c:v>
                </c:pt>
              </c:strCache>
            </c:strRef>
          </c:cat>
          <c:val>
            <c:numRef>
              <c:f>'실적(16)'!$O$8:$O$12</c:f>
              <c:numCache>
                <c:formatCode>#,##0_ </c:formatCode>
                <c:ptCount val="5"/>
                <c:pt idx="0">
                  <c:v>3664</c:v>
                </c:pt>
                <c:pt idx="1">
                  <c:v>1783</c:v>
                </c:pt>
                <c:pt idx="2">
                  <c:v>334</c:v>
                </c:pt>
                <c:pt idx="3">
                  <c:v>2138</c:v>
                </c:pt>
                <c:pt idx="4">
                  <c:v>19649</c:v>
                </c:pt>
              </c:numCache>
            </c:numRef>
          </c:val>
        </c:ser>
        <c:ser>
          <c:idx val="3"/>
          <c:order val="4"/>
          <c:tx>
            <c:v>2014년</c:v>
          </c:tx>
          <c:invertIfNegative val="0"/>
          <c:dLbls>
            <c:dLbl>
              <c:idx val="0"/>
              <c:layout>
                <c:manualLayout>
                  <c:x val="1.238390092879257E-2"/>
                  <c:y val="1.61943319838056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"/>
                  <c:y val="3.77867746288799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879944960440321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255933952528393E-3"/>
                  <c:y val="-3.23886639676113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"/>
                  <c:y val="1.61943319838056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latin typeface="굴림" pitchFamily="50" charset="-127"/>
                    <a:ea typeface="굴림" pitchFamily="50" charset="-127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'실적(16)'!$A$8:$A$12</c:f>
              <c:strCache>
                <c:ptCount val="5"/>
                <c:pt idx="0">
                  <c:v>폐합성고분자
화합물</c:v>
                </c:pt>
                <c:pt idx="1">
                  <c:v>광재</c:v>
                </c:pt>
                <c:pt idx="2">
                  <c:v>폐석회류</c:v>
                </c:pt>
                <c:pt idx="3">
                  <c:v>오니류</c:v>
                </c:pt>
                <c:pt idx="4">
                  <c:v>기타</c:v>
                </c:pt>
              </c:strCache>
            </c:strRef>
          </c:cat>
          <c:val>
            <c:numRef>
              <c:f>'실적(16)'!$S$8:$S$12</c:f>
              <c:numCache>
                <c:formatCode>#,##0_ </c:formatCode>
                <c:ptCount val="5"/>
                <c:pt idx="0">
                  <c:v>2966</c:v>
                </c:pt>
                <c:pt idx="1">
                  <c:v>8633</c:v>
                </c:pt>
                <c:pt idx="2">
                  <c:v>242</c:v>
                </c:pt>
                <c:pt idx="3">
                  <c:v>2828</c:v>
                </c:pt>
                <c:pt idx="4">
                  <c:v>18202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gapDepth val="0"/>
        <c:shape val="box"/>
        <c:axId val="32952704"/>
        <c:axId val="32954240"/>
        <c:axId val="0"/>
      </c:bar3DChart>
      <c:catAx>
        <c:axId val="329527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굴림" pitchFamily="50" charset="-127"/>
                <a:ea typeface="굴림" pitchFamily="50" charset="-127"/>
                <a:cs typeface="돋움"/>
              </a:defRPr>
            </a:pPr>
            <a:endParaRPr lang="ko-KR"/>
          </a:p>
        </c:txPr>
        <c:crossAx val="32954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542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;[Red]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돋움"/>
                <a:ea typeface="돋움"/>
                <a:cs typeface="돋움"/>
              </a:defRPr>
            </a:pPr>
            <a:endParaRPr lang="ko-KR"/>
          </a:p>
        </c:txPr>
        <c:crossAx val="3295270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0902068056017062"/>
          <c:y val="0.8986400537142164"/>
          <c:w val="0.34405332797580906"/>
          <c:h val="7.166778571283238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굴림" pitchFamily="50" charset="-127"/>
              <a:ea typeface="굴림" pitchFamily="50" charset="-127"/>
              <a:cs typeface="돋움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FFFFFF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돋움"/>
          <a:ea typeface="돋움"/>
          <a:cs typeface="돋움"/>
        </a:defRPr>
      </a:pPr>
      <a:endParaRPr lang="ko-KR"/>
    </a:p>
  </c:txPr>
  <c:printSettings>
    <c:headerFooter alignWithMargins="0"/>
    <c:pageMargins b="1" l="0.75000000000000078" r="0.75000000000000078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668991</xdr:colOff>
      <xdr:row>16</xdr:row>
      <xdr:rowOff>192615</xdr:rowOff>
    </xdr:from>
    <xdr:to>
      <xdr:col>7</xdr:col>
      <xdr:colOff>156883</xdr:colOff>
      <xdr:row>20</xdr:row>
      <xdr:rowOff>143093</xdr:rowOff>
    </xdr:to>
    <xdr:pic>
      <xdr:nvPicPr>
        <xdr:cNvPr id="17532" name="Picture 5" descr="로고+가로+국영문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57550" y="4831850"/>
          <a:ext cx="3062568" cy="9814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76199</xdr:colOff>
      <xdr:row>14</xdr:row>
      <xdr:rowOff>20731</xdr:rowOff>
    </xdr:from>
    <xdr:to>
      <xdr:col>19</xdr:col>
      <xdr:colOff>654325</xdr:colOff>
      <xdr:row>25</xdr:row>
      <xdr:rowOff>44335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0.04271</cdr:x>
      <cdr:y>0.06709</cdr:y>
    </cdr:from>
    <cdr:to>
      <cdr:x>0.07758</cdr:x>
      <cdr:y>0.14433</cdr:y>
    </cdr:to>
    <cdr:sp macro="" textlink="">
      <cdr:nvSpPr>
        <cdr:cNvPr id="296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5345" y="158725"/>
          <a:ext cx="339112" cy="1827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altLang="ko-KR" sz="800" b="0" i="0" strike="noStrike">
              <a:solidFill>
                <a:srgbClr val="000000"/>
              </a:solidFill>
              <a:latin typeface="돋움"/>
              <a:ea typeface="돋움"/>
            </a:rPr>
            <a:t>(</a:t>
          </a:r>
          <a:r>
            <a:rPr lang="ko-KR" altLang="en-US" sz="800" b="0" i="0" strike="noStrike">
              <a:solidFill>
                <a:srgbClr val="000000"/>
              </a:solidFill>
              <a:latin typeface="돋움"/>
              <a:ea typeface="돋움"/>
            </a:rPr>
            <a:t>천톤</a:t>
          </a:r>
          <a:r>
            <a:rPr lang="en-US" altLang="ko-KR" sz="800" b="0" i="0" strike="noStrike">
              <a:solidFill>
                <a:srgbClr val="000000"/>
              </a:solidFill>
              <a:latin typeface="돋움"/>
              <a:ea typeface="돋움"/>
            </a:rPr>
            <a:t>)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14</xdr:row>
      <xdr:rowOff>91109</xdr:rowOff>
    </xdr:from>
    <xdr:to>
      <xdr:col>19</xdr:col>
      <xdr:colOff>257175</xdr:colOff>
      <xdr:row>26</xdr:row>
      <xdr:rowOff>219076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587235</xdr:colOff>
      <xdr:row>1</xdr:row>
      <xdr:rowOff>9525</xdr:rowOff>
    </xdr:from>
    <xdr:to>
      <xdr:col>18</xdr:col>
      <xdr:colOff>688697</xdr:colOff>
      <xdr:row>2</xdr:row>
      <xdr:rowOff>9525</xdr:rowOff>
    </xdr:to>
    <xdr:sp macro="" textlink="">
      <xdr:nvSpPr>
        <xdr:cNvPr id="2" name="모서리가 둥근 직사각형 1"/>
        <xdr:cNvSpPr/>
      </xdr:nvSpPr>
      <xdr:spPr>
        <a:xfrm>
          <a:off x="4496626" y="125482"/>
          <a:ext cx="1542636" cy="463826"/>
        </a:xfrm>
        <a:prstGeom prst="roundRect">
          <a:avLst/>
        </a:prstGeom>
        <a:noFill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ko-KR" altLang="en-US" sz="1100" b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FFFFFF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</xdr:colOff>
      <xdr:row>14</xdr:row>
      <xdr:rowOff>66675</xdr:rowOff>
    </xdr:from>
    <xdr:to>
      <xdr:col>4</xdr:col>
      <xdr:colOff>704850</xdr:colOff>
      <xdr:row>23</xdr:row>
      <xdr:rowOff>76200</xdr:rowOff>
    </xdr:to>
    <xdr:graphicFrame macro="">
      <xdr:nvGraphicFramePr>
        <xdr:cNvPr id="5621005" name="차트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8</xdr:row>
      <xdr:rowOff>304800</xdr:rowOff>
    </xdr:from>
    <xdr:to>
      <xdr:col>8</xdr:col>
      <xdr:colOff>38100</xdr:colOff>
      <xdr:row>18</xdr:row>
      <xdr:rowOff>219075</xdr:rowOff>
    </xdr:to>
    <xdr:graphicFrame macro="">
      <xdr:nvGraphicFramePr>
        <xdr:cNvPr id="5270832" name="차트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380999</xdr:colOff>
      <xdr:row>11</xdr:row>
      <xdr:rowOff>409575</xdr:rowOff>
    </xdr:from>
    <xdr:to>
      <xdr:col>6</xdr:col>
      <xdr:colOff>47624</xdr:colOff>
      <xdr:row>21</xdr:row>
      <xdr:rowOff>190500</xdr:rowOff>
    </xdr:to>
    <xdr:graphicFrame macro="">
      <xdr:nvGraphicFramePr>
        <xdr:cNvPr id="7125116" name="차트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56029</xdr:colOff>
      <xdr:row>13</xdr:row>
      <xdr:rowOff>134471</xdr:rowOff>
    </xdr:from>
    <xdr:to>
      <xdr:col>5</xdr:col>
      <xdr:colOff>429746</xdr:colOff>
      <xdr:row>25</xdr:row>
      <xdr:rowOff>44823</xdr:rowOff>
    </xdr:to>
    <xdr:graphicFrame macro="">
      <xdr:nvGraphicFramePr>
        <xdr:cNvPr id="29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16</xdr:row>
      <xdr:rowOff>95251</xdr:rowOff>
    </xdr:from>
    <xdr:to>
      <xdr:col>3</xdr:col>
      <xdr:colOff>1121</xdr:colOff>
      <xdr:row>26</xdr:row>
      <xdr:rowOff>168089</xdr:rowOff>
    </xdr:to>
    <xdr:graphicFrame macro="">
      <xdr:nvGraphicFramePr>
        <xdr:cNvPr id="394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22</xdr:row>
      <xdr:rowOff>219074</xdr:rowOff>
    </xdr:from>
    <xdr:to>
      <xdr:col>7</xdr:col>
      <xdr:colOff>238125</xdr:colOff>
      <xdr:row>41</xdr:row>
      <xdr:rowOff>161925</xdr:rowOff>
    </xdr:to>
    <xdr:graphicFrame macro="">
      <xdr:nvGraphicFramePr>
        <xdr:cNvPr id="5627422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533400</xdr:colOff>
      <xdr:row>23</xdr:row>
      <xdr:rowOff>28575</xdr:rowOff>
    </xdr:from>
    <xdr:to>
      <xdr:col>13</xdr:col>
      <xdr:colOff>695325</xdr:colOff>
      <xdr:row>41</xdr:row>
      <xdr:rowOff>152400</xdr:rowOff>
    </xdr:to>
    <xdr:graphicFrame macro="">
      <xdr:nvGraphicFramePr>
        <xdr:cNvPr id="5627423" name="차트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437030</xdr:colOff>
      <xdr:row>3</xdr:row>
      <xdr:rowOff>33617</xdr:rowOff>
    </xdr:from>
    <xdr:to>
      <xdr:col>16</xdr:col>
      <xdr:colOff>414618</xdr:colOff>
      <xdr:row>18</xdr:row>
      <xdr:rowOff>120463</xdr:rowOff>
    </xdr:to>
    <xdr:graphicFrame macro="">
      <xdr:nvGraphicFramePr>
        <xdr:cNvPr id="59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6"/>
  <sheetViews>
    <sheetView tabSelected="1" view="pageBreakPreview" zoomScaleSheetLayoutView="100" workbookViewId="0"/>
  </sheetViews>
  <sheetFormatPr defaultRowHeight="13.5"/>
  <cols>
    <col min="1" max="3" width="10.109375" customWidth="1"/>
    <col min="4" max="5" width="10" customWidth="1"/>
    <col min="6" max="6" width="11.5546875" customWidth="1"/>
    <col min="7" max="8" width="10" customWidth="1"/>
    <col min="9" max="11" width="10.109375" customWidth="1"/>
  </cols>
  <sheetData>
    <row r="1" spans="1:11" ht="20.25" customHeight="1">
      <c r="A1" s="147"/>
      <c r="B1" s="147"/>
      <c r="C1" s="147"/>
      <c r="D1" s="147"/>
      <c r="E1" s="147"/>
      <c r="F1" s="147"/>
      <c r="G1" s="147"/>
      <c r="H1" s="147"/>
    </row>
    <row r="2" spans="1:11" ht="20.25" customHeight="1">
      <c r="A2" s="147"/>
      <c r="B2" s="147"/>
      <c r="C2" s="147"/>
      <c r="D2" s="147"/>
      <c r="E2" s="147"/>
      <c r="F2" s="147"/>
      <c r="G2" s="147"/>
      <c r="H2" s="147"/>
    </row>
    <row r="3" spans="1:11" ht="20.25" customHeight="1">
      <c r="A3" s="655" t="s">
        <v>142</v>
      </c>
      <c r="B3" s="656"/>
      <c r="C3" s="657"/>
      <c r="D3" s="271"/>
      <c r="E3" s="147"/>
      <c r="F3" s="147"/>
      <c r="G3" s="147"/>
      <c r="H3" s="272"/>
      <c r="I3" s="652" t="s">
        <v>154</v>
      </c>
      <c r="J3" s="653"/>
      <c r="K3" s="654"/>
    </row>
    <row r="4" spans="1:11" ht="20.25" customHeight="1">
      <c r="A4" s="658" t="s">
        <v>141</v>
      </c>
      <c r="B4" s="658"/>
      <c r="C4" s="658"/>
      <c r="D4" s="271"/>
      <c r="E4" s="147"/>
      <c r="F4" s="147"/>
      <c r="G4" s="147"/>
      <c r="H4" s="147"/>
      <c r="I4" s="1"/>
      <c r="J4" s="1"/>
      <c r="K4" s="1"/>
    </row>
    <row r="5" spans="1:11" ht="30" customHeight="1">
      <c r="A5" s="147"/>
      <c r="B5" s="147"/>
      <c r="C5" s="273"/>
      <c r="D5" s="147"/>
      <c r="E5" s="147"/>
      <c r="F5" s="147"/>
      <c r="G5" s="147"/>
      <c r="H5" s="147"/>
    </row>
    <row r="6" spans="1:11" ht="30" customHeight="1">
      <c r="A6" s="147"/>
      <c r="B6" s="147"/>
      <c r="C6" s="274"/>
      <c r="D6" s="147"/>
      <c r="E6" s="147"/>
      <c r="F6" s="147"/>
      <c r="G6" s="147"/>
      <c r="H6" s="147"/>
    </row>
    <row r="7" spans="1:11" ht="33.75" customHeight="1">
      <c r="A7" s="662" t="s">
        <v>755</v>
      </c>
      <c r="B7" s="662"/>
      <c r="C7" s="662"/>
      <c r="D7" s="662"/>
      <c r="E7" s="662"/>
      <c r="F7" s="662"/>
      <c r="G7" s="662"/>
      <c r="H7" s="662"/>
      <c r="I7" s="663"/>
      <c r="J7" s="663"/>
      <c r="K7" s="663"/>
    </row>
    <row r="8" spans="1:11" ht="20.25" customHeight="1">
      <c r="A8" s="147"/>
      <c r="B8" s="660"/>
      <c r="C8" s="660"/>
      <c r="D8" s="660"/>
      <c r="E8" s="660"/>
      <c r="F8" s="660"/>
      <c r="G8" s="660"/>
      <c r="H8" s="660"/>
      <c r="I8" s="661"/>
      <c r="J8" s="661"/>
      <c r="K8" s="661"/>
    </row>
    <row r="9" spans="1:11" ht="17.25" customHeight="1">
      <c r="A9" s="147"/>
      <c r="B9" s="147"/>
      <c r="C9" s="147"/>
      <c r="D9" s="147"/>
      <c r="E9" s="147"/>
      <c r="F9" s="147"/>
      <c r="G9" s="147"/>
      <c r="H9" s="147"/>
    </row>
    <row r="10" spans="1:11" ht="17.25" customHeight="1">
      <c r="A10" s="147"/>
      <c r="B10" s="147"/>
      <c r="C10" s="147"/>
      <c r="D10" s="147"/>
      <c r="E10" s="147"/>
      <c r="F10" s="147"/>
      <c r="G10" s="147"/>
      <c r="H10" s="147"/>
    </row>
    <row r="11" spans="1:11" ht="17.25" customHeight="1">
      <c r="A11" s="147"/>
      <c r="B11" s="147"/>
      <c r="C11" s="147"/>
      <c r="D11" s="147"/>
      <c r="E11" s="147"/>
      <c r="F11" s="147"/>
      <c r="G11" s="147"/>
      <c r="H11" s="147"/>
    </row>
    <row r="12" spans="1:11" ht="17.25" customHeight="1">
      <c r="A12" s="147"/>
      <c r="B12" s="147"/>
      <c r="C12" s="147"/>
      <c r="D12" s="147"/>
      <c r="E12" s="147"/>
      <c r="F12" s="147"/>
      <c r="G12" s="147"/>
      <c r="H12" s="147"/>
    </row>
    <row r="13" spans="1:11" ht="39" customHeight="1">
      <c r="A13" s="659">
        <v>2015</v>
      </c>
      <c r="B13" s="659"/>
      <c r="C13" s="659"/>
      <c r="D13" s="659"/>
      <c r="E13" s="659"/>
      <c r="F13" s="659"/>
      <c r="G13" s="659"/>
      <c r="H13" s="659"/>
      <c r="I13" s="664"/>
      <c r="J13" s="664"/>
      <c r="K13" s="664"/>
    </row>
    <row r="14" spans="1:11" ht="20.25" customHeight="1">
      <c r="A14" s="147"/>
      <c r="B14" s="147"/>
      <c r="C14" s="147"/>
      <c r="D14" s="147"/>
      <c r="E14" s="147"/>
      <c r="F14" s="147"/>
      <c r="G14" s="147"/>
      <c r="H14" s="147"/>
    </row>
    <row r="15" spans="1:11" ht="20.25" customHeight="1">
      <c r="A15" s="147"/>
      <c r="B15" s="147"/>
      <c r="C15" s="147"/>
      <c r="D15" s="147"/>
      <c r="E15" s="147"/>
      <c r="F15" s="147"/>
      <c r="G15" s="147"/>
      <c r="H15" s="147"/>
    </row>
    <row r="16" spans="1:11" ht="20.25" customHeight="1">
      <c r="A16" s="147"/>
      <c r="B16" s="147"/>
      <c r="C16" s="147"/>
      <c r="D16" s="147"/>
      <c r="E16" s="147"/>
      <c r="F16" s="147"/>
      <c r="G16" s="147"/>
      <c r="H16" s="147"/>
    </row>
    <row r="17" spans="1:8" ht="20.25" customHeight="1">
      <c r="A17" s="147"/>
      <c r="B17" s="147"/>
      <c r="C17" s="147"/>
      <c r="D17" s="147"/>
      <c r="E17" s="147"/>
      <c r="F17" s="147"/>
      <c r="G17" s="147"/>
      <c r="H17" s="147"/>
    </row>
    <row r="18" spans="1:8" ht="20.25" customHeight="1">
      <c r="A18" s="147"/>
      <c r="B18" s="147"/>
      <c r="C18" s="147"/>
      <c r="D18" s="147"/>
      <c r="E18" s="147"/>
      <c r="F18" s="147"/>
      <c r="G18" s="147"/>
      <c r="H18" s="147"/>
    </row>
    <row r="19" spans="1:8" ht="20.25" customHeight="1">
      <c r="A19" s="147"/>
      <c r="B19" s="147"/>
      <c r="C19" s="147"/>
      <c r="D19" s="147"/>
      <c r="E19" s="147"/>
      <c r="F19" s="147"/>
      <c r="G19" s="147"/>
      <c r="H19" s="147"/>
    </row>
    <row r="20" spans="1:8" ht="20.25" customHeight="1">
      <c r="A20" s="147"/>
      <c r="B20" s="147"/>
      <c r="C20" s="147"/>
      <c r="D20" s="147"/>
      <c r="E20" s="147"/>
      <c r="F20" s="147"/>
      <c r="G20" s="147"/>
      <c r="H20" s="147"/>
    </row>
    <row r="21" spans="1:8" ht="20.25" customHeight="1">
      <c r="A21" s="147"/>
      <c r="B21" s="147"/>
      <c r="C21" s="147"/>
      <c r="D21" s="147"/>
      <c r="E21" s="147"/>
      <c r="F21" s="147"/>
      <c r="G21" s="147"/>
      <c r="H21" s="147"/>
    </row>
    <row r="22" spans="1:8" ht="20.25" customHeight="1">
      <c r="A22" s="147"/>
      <c r="B22" s="147"/>
      <c r="C22" s="147"/>
      <c r="D22" s="147"/>
      <c r="E22" s="147"/>
      <c r="F22" s="147"/>
      <c r="G22" s="147"/>
      <c r="H22" s="147"/>
    </row>
    <row r="23" spans="1:8" ht="20.25" customHeight="1">
      <c r="A23" s="147"/>
      <c r="B23" s="147"/>
      <c r="C23" s="147"/>
      <c r="D23" s="659"/>
      <c r="E23" s="659"/>
      <c r="F23" s="659"/>
      <c r="G23" s="659"/>
      <c r="H23" s="659"/>
    </row>
    <row r="24" spans="1:8" ht="20.25" customHeight="1">
      <c r="A24" s="147"/>
      <c r="B24" s="147"/>
      <c r="C24" s="147"/>
      <c r="D24" s="275"/>
      <c r="E24" s="275"/>
      <c r="F24" s="275"/>
      <c r="G24" s="275"/>
      <c r="H24" s="275"/>
    </row>
    <row r="25" spans="1:8" ht="20.25" customHeight="1">
      <c r="A25" s="147"/>
      <c r="B25" s="147"/>
      <c r="C25" s="147"/>
      <c r="D25" s="147"/>
      <c r="E25" s="147"/>
      <c r="F25" s="147"/>
      <c r="G25" s="147"/>
      <c r="H25" s="147"/>
    </row>
    <row r="26" spans="1:8" ht="16.5">
      <c r="A26" s="147"/>
      <c r="B26" s="147"/>
      <c r="C26" s="147"/>
      <c r="D26" s="147"/>
      <c r="E26" s="147"/>
      <c r="F26" s="147"/>
      <c r="G26" s="147"/>
      <c r="H26" s="147"/>
    </row>
    <row r="27" spans="1:8" ht="16.5">
      <c r="A27" s="147"/>
      <c r="B27" s="147"/>
      <c r="C27" s="147"/>
      <c r="D27" s="147"/>
      <c r="E27" s="147"/>
      <c r="F27" s="147"/>
      <c r="G27" s="147"/>
      <c r="H27" s="147"/>
    </row>
    <row r="28" spans="1:8" ht="16.5">
      <c r="A28" s="147"/>
      <c r="B28" s="147"/>
      <c r="C28" s="147"/>
      <c r="D28" s="147"/>
      <c r="E28" s="147"/>
      <c r="F28" s="147"/>
      <c r="G28" s="147"/>
      <c r="H28" s="147"/>
    </row>
    <row r="29" spans="1:8" ht="16.5">
      <c r="A29" s="147"/>
      <c r="B29" s="147"/>
      <c r="C29" s="147"/>
      <c r="D29" s="147"/>
      <c r="E29" s="147"/>
      <c r="F29" s="147"/>
      <c r="G29" s="147"/>
      <c r="H29" s="147"/>
    </row>
    <row r="30" spans="1:8" ht="16.5">
      <c r="A30" s="147"/>
      <c r="B30" s="147"/>
      <c r="C30" s="147"/>
      <c r="D30" s="147"/>
      <c r="E30" s="147"/>
      <c r="F30" s="147"/>
      <c r="G30" s="147"/>
      <c r="H30" s="147"/>
    </row>
    <row r="31" spans="1:8" ht="16.5">
      <c r="A31" s="147"/>
      <c r="B31" s="147"/>
      <c r="C31" s="147"/>
      <c r="D31" s="147"/>
      <c r="E31" s="147"/>
      <c r="F31" s="147"/>
      <c r="G31" s="147"/>
      <c r="H31" s="147"/>
    </row>
    <row r="32" spans="1:8" ht="16.5">
      <c r="A32" s="147"/>
      <c r="B32" s="147"/>
      <c r="C32" s="147"/>
      <c r="D32" s="147"/>
      <c r="E32" s="147"/>
      <c r="F32" s="147"/>
      <c r="G32" s="147"/>
      <c r="H32" s="147"/>
    </row>
    <row r="33" spans="1:8" ht="16.5">
      <c r="A33" s="147"/>
      <c r="B33" s="147"/>
      <c r="C33" s="147"/>
      <c r="D33" s="147"/>
      <c r="E33" s="147"/>
      <c r="F33" s="147"/>
      <c r="G33" s="147"/>
      <c r="H33" s="147"/>
    </row>
    <row r="34" spans="1:8" ht="16.5">
      <c r="A34" s="147"/>
      <c r="B34" s="147"/>
      <c r="C34" s="147"/>
      <c r="D34" s="147"/>
      <c r="E34" s="147"/>
      <c r="F34" s="147"/>
      <c r="G34" s="147"/>
      <c r="H34" s="147"/>
    </row>
    <row r="35" spans="1:8" ht="16.5">
      <c r="A35" s="147"/>
      <c r="B35" s="147"/>
      <c r="C35" s="147"/>
      <c r="D35" s="147"/>
      <c r="E35" s="147"/>
      <c r="F35" s="147"/>
      <c r="G35" s="147"/>
      <c r="H35" s="147"/>
    </row>
    <row r="36" spans="1:8" ht="16.5">
      <c r="A36" s="147"/>
      <c r="B36" s="147"/>
      <c r="C36" s="147"/>
      <c r="D36" s="147"/>
      <c r="E36" s="147"/>
      <c r="F36" s="147"/>
      <c r="G36" s="147"/>
      <c r="H36" s="147"/>
    </row>
    <row r="37" spans="1:8" ht="16.5">
      <c r="A37" s="147"/>
      <c r="B37" s="147"/>
      <c r="C37" s="147"/>
      <c r="D37" s="147"/>
      <c r="E37" s="147"/>
      <c r="F37" s="147"/>
      <c r="G37" s="147"/>
      <c r="H37" s="147"/>
    </row>
    <row r="38" spans="1:8" ht="16.5">
      <c r="A38" s="147"/>
      <c r="B38" s="147"/>
      <c r="C38" s="147"/>
      <c r="D38" s="147"/>
      <c r="E38" s="147"/>
      <c r="F38" s="147"/>
      <c r="G38" s="147"/>
      <c r="H38" s="147"/>
    </row>
    <row r="39" spans="1:8" ht="16.5">
      <c r="A39" s="147"/>
      <c r="B39" s="147"/>
      <c r="C39" s="147"/>
      <c r="D39" s="147"/>
      <c r="E39" s="147"/>
      <c r="F39" s="147"/>
      <c r="G39" s="147"/>
      <c r="H39" s="147"/>
    </row>
    <row r="40" spans="1:8" ht="16.5">
      <c r="A40" s="147"/>
      <c r="B40" s="147"/>
      <c r="C40" s="147"/>
      <c r="D40" s="147"/>
      <c r="E40" s="147"/>
      <c r="F40" s="147"/>
      <c r="G40" s="147"/>
      <c r="H40" s="147"/>
    </row>
    <row r="41" spans="1:8" ht="16.5">
      <c r="A41" s="147"/>
      <c r="B41" s="147"/>
      <c r="C41" s="147"/>
      <c r="D41" s="147"/>
      <c r="E41" s="147"/>
      <c r="F41" s="147"/>
      <c r="G41" s="147"/>
      <c r="H41" s="147"/>
    </row>
    <row r="42" spans="1:8" ht="16.5">
      <c r="A42" s="147"/>
      <c r="B42" s="147"/>
      <c r="C42" s="147"/>
      <c r="D42" s="147"/>
      <c r="E42" s="147"/>
      <c r="F42" s="147"/>
      <c r="G42" s="147"/>
      <c r="H42" s="147"/>
    </row>
    <row r="43" spans="1:8" ht="16.5">
      <c r="A43" s="147"/>
      <c r="B43" s="147"/>
      <c r="C43" s="147"/>
      <c r="D43" s="147"/>
      <c r="E43" s="147"/>
      <c r="F43" s="147"/>
      <c r="G43" s="147"/>
      <c r="H43" s="147"/>
    </row>
    <row r="44" spans="1:8" ht="16.5">
      <c r="A44" s="147"/>
      <c r="B44" s="147"/>
      <c r="C44" s="147"/>
      <c r="D44" s="147"/>
      <c r="E44" s="147"/>
      <c r="F44" s="147"/>
      <c r="G44" s="147"/>
      <c r="H44" s="147"/>
    </row>
    <row r="45" spans="1:8" ht="16.5">
      <c r="A45" s="147"/>
      <c r="B45" s="147"/>
      <c r="C45" s="147"/>
      <c r="D45" s="147"/>
      <c r="E45" s="147"/>
      <c r="F45" s="147"/>
      <c r="G45" s="147"/>
      <c r="H45" s="147"/>
    </row>
    <row r="46" spans="1:8" ht="16.5">
      <c r="A46" s="147"/>
      <c r="B46" s="147"/>
      <c r="C46" s="147"/>
      <c r="D46" s="147"/>
      <c r="E46" s="147"/>
      <c r="F46" s="147"/>
      <c r="G46" s="147"/>
      <c r="H46" s="147"/>
    </row>
    <row r="47" spans="1:8" ht="16.5">
      <c r="A47" s="147"/>
      <c r="B47" s="147"/>
      <c r="C47" s="147"/>
      <c r="D47" s="147"/>
      <c r="E47" s="147"/>
      <c r="F47" s="147"/>
      <c r="G47" s="147"/>
      <c r="H47" s="147"/>
    </row>
    <row r="48" spans="1:8" ht="16.5">
      <c r="A48" s="147"/>
      <c r="B48" s="147"/>
      <c r="C48" s="147"/>
      <c r="D48" s="147"/>
      <c r="E48" s="147"/>
      <c r="F48" s="147"/>
      <c r="G48" s="147"/>
      <c r="H48" s="147"/>
    </row>
    <row r="49" spans="1:8" ht="16.5">
      <c r="A49" s="147"/>
      <c r="B49" s="147"/>
      <c r="C49" s="147"/>
      <c r="D49" s="147"/>
      <c r="E49" s="147"/>
      <c r="F49" s="147"/>
      <c r="G49" s="147"/>
      <c r="H49" s="147"/>
    </row>
    <row r="50" spans="1:8" ht="16.5">
      <c r="A50" s="147"/>
      <c r="B50" s="147"/>
      <c r="C50" s="147"/>
      <c r="D50" s="147"/>
      <c r="E50" s="147"/>
      <c r="F50" s="147"/>
      <c r="G50" s="147"/>
      <c r="H50" s="147"/>
    </row>
    <row r="51" spans="1:8" ht="16.5">
      <c r="A51" s="147"/>
      <c r="B51" s="147"/>
      <c r="C51" s="147"/>
      <c r="D51" s="147"/>
      <c r="E51" s="147"/>
      <c r="F51" s="147"/>
      <c r="G51" s="147"/>
      <c r="H51" s="147"/>
    </row>
    <row r="52" spans="1:8" ht="16.5">
      <c r="A52" s="147"/>
      <c r="B52" s="147"/>
      <c r="C52" s="147"/>
      <c r="D52" s="147"/>
      <c r="E52" s="147"/>
      <c r="F52" s="147"/>
      <c r="G52" s="147"/>
      <c r="H52" s="147"/>
    </row>
    <row r="53" spans="1:8" ht="16.5">
      <c r="A53" s="147"/>
      <c r="B53" s="147"/>
      <c r="C53" s="147"/>
      <c r="D53" s="147"/>
      <c r="E53" s="147"/>
      <c r="F53" s="147"/>
      <c r="G53" s="147"/>
      <c r="H53" s="147"/>
    </row>
    <row r="54" spans="1:8" ht="16.5">
      <c r="A54" s="147"/>
      <c r="B54" s="147"/>
      <c r="C54" s="147"/>
      <c r="D54" s="147"/>
      <c r="E54" s="147"/>
      <c r="F54" s="147"/>
      <c r="G54" s="147"/>
      <c r="H54" s="147"/>
    </row>
    <row r="55" spans="1:8" ht="16.5">
      <c r="A55" s="147"/>
      <c r="B55" s="147"/>
      <c r="C55" s="147"/>
      <c r="D55" s="147"/>
      <c r="E55" s="147"/>
      <c r="F55" s="147"/>
      <c r="G55" s="147"/>
      <c r="H55" s="147"/>
    </row>
    <row r="56" spans="1:8" ht="16.5">
      <c r="A56" s="147"/>
      <c r="B56" s="147"/>
      <c r="C56" s="147"/>
      <c r="D56" s="147"/>
      <c r="E56" s="147"/>
      <c r="F56" s="147"/>
      <c r="G56" s="147"/>
      <c r="H56" s="147"/>
    </row>
    <row r="57" spans="1:8" ht="16.5">
      <c r="A57" s="147"/>
      <c r="B57" s="147"/>
      <c r="C57" s="147"/>
      <c r="D57" s="147"/>
      <c r="E57" s="147"/>
      <c r="F57" s="147"/>
      <c r="G57" s="147"/>
      <c r="H57" s="147"/>
    </row>
    <row r="58" spans="1:8" ht="16.5">
      <c r="A58" s="147"/>
      <c r="B58" s="147"/>
      <c r="C58" s="147"/>
      <c r="D58" s="147"/>
      <c r="E58" s="147"/>
      <c r="F58" s="147"/>
      <c r="G58" s="147"/>
      <c r="H58" s="147"/>
    </row>
    <row r="59" spans="1:8" ht="16.5">
      <c r="A59" s="147"/>
      <c r="B59" s="147"/>
      <c r="C59" s="147"/>
      <c r="D59" s="147"/>
      <c r="E59" s="147"/>
      <c r="F59" s="147"/>
      <c r="G59" s="147"/>
      <c r="H59" s="147"/>
    </row>
    <row r="60" spans="1:8" ht="16.5">
      <c r="A60" s="147"/>
      <c r="B60" s="147"/>
      <c r="C60" s="147"/>
      <c r="D60" s="147"/>
      <c r="E60" s="147"/>
      <c r="F60" s="147"/>
      <c r="G60" s="147"/>
      <c r="H60" s="147"/>
    </row>
    <row r="61" spans="1:8" ht="16.5">
      <c r="A61" s="147"/>
      <c r="B61" s="147"/>
      <c r="C61" s="147"/>
      <c r="D61" s="147"/>
      <c r="E61" s="147"/>
      <c r="F61" s="147"/>
      <c r="G61" s="147"/>
      <c r="H61" s="147"/>
    </row>
    <row r="62" spans="1:8" ht="16.5">
      <c r="A62" s="147"/>
      <c r="B62" s="147"/>
      <c r="C62" s="147"/>
      <c r="D62" s="147"/>
      <c r="E62" s="147"/>
      <c r="F62" s="147"/>
      <c r="G62" s="147"/>
      <c r="H62" s="147"/>
    </row>
    <row r="63" spans="1:8" ht="16.5">
      <c r="A63" s="147"/>
      <c r="B63" s="147"/>
      <c r="C63" s="147"/>
      <c r="D63" s="147"/>
      <c r="E63" s="147"/>
      <c r="F63" s="147"/>
      <c r="G63" s="147"/>
      <c r="H63" s="147"/>
    </row>
    <row r="64" spans="1:8" ht="16.5">
      <c r="A64" s="147"/>
      <c r="B64" s="147"/>
      <c r="C64" s="147"/>
      <c r="D64" s="147"/>
      <c r="E64" s="147"/>
      <c r="F64" s="147"/>
      <c r="G64" s="147"/>
      <c r="H64" s="147"/>
    </row>
    <row r="65" spans="1:8" ht="16.5">
      <c r="A65" s="147"/>
      <c r="B65" s="147"/>
      <c r="C65" s="147"/>
      <c r="D65" s="147"/>
      <c r="E65" s="147"/>
      <c r="F65" s="147"/>
      <c r="G65" s="147"/>
      <c r="H65" s="147"/>
    </row>
    <row r="66" spans="1:8" ht="16.5">
      <c r="A66" s="147"/>
      <c r="B66" s="147"/>
      <c r="C66" s="147"/>
      <c r="D66" s="147"/>
      <c r="E66" s="147"/>
      <c r="F66" s="147"/>
      <c r="G66" s="147"/>
      <c r="H66" s="147"/>
    </row>
    <row r="67" spans="1:8" ht="16.5">
      <c r="A67" s="147"/>
      <c r="B67" s="147"/>
      <c r="C67" s="147"/>
      <c r="D67" s="147"/>
      <c r="E67" s="147"/>
      <c r="F67" s="147"/>
      <c r="G67" s="147"/>
      <c r="H67" s="147"/>
    </row>
    <row r="68" spans="1:8" ht="16.5">
      <c r="A68" s="147"/>
      <c r="B68" s="147"/>
      <c r="C68" s="147"/>
      <c r="D68" s="147"/>
      <c r="E68" s="147"/>
      <c r="F68" s="147"/>
      <c r="G68" s="147"/>
      <c r="H68" s="147"/>
    </row>
    <row r="69" spans="1:8" ht="16.5">
      <c r="A69" s="147"/>
      <c r="B69" s="147"/>
      <c r="C69" s="147"/>
      <c r="D69" s="147"/>
      <c r="E69" s="147"/>
      <c r="F69" s="147"/>
      <c r="G69" s="147"/>
      <c r="H69" s="147"/>
    </row>
    <row r="146" spans="2:2">
      <c r="B146" t="s">
        <v>138</v>
      </c>
    </row>
  </sheetData>
  <mergeCells count="7">
    <mergeCell ref="I3:K3"/>
    <mergeCell ref="A3:C3"/>
    <mergeCell ref="A4:C4"/>
    <mergeCell ref="D23:H23"/>
    <mergeCell ref="B8:K8"/>
    <mergeCell ref="A7:K7"/>
    <mergeCell ref="A13:K13"/>
  </mergeCells>
  <phoneticPr fontId="8" type="noConversion"/>
  <pageMargins left="0.78740157480314965" right="0.78740157480314965" top="0.70866141732283472" bottom="0.70866141732283472" header="0.51181102362204722" footer="0.51181102362204722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0"/>
  <sheetViews>
    <sheetView view="pageBreakPreview" zoomScale="90" zoomScaleSheetLayoutView="90" workbookViewId="0"/>
  </sheetViews>
  <sheetFormatPr defaultRowHeight="13.5"/>
  <cols>
    <col min="1" max="1" width="1.44140625" customWidth="1"/>
    <col min="2" max="2" width="28.44140625" customWidth="1"/>
    <col min="3" max="4" width="12.33203125" customWidth="1"/>
    <col min="5" max="5" width="5.33203125" customWidth="1"/>
    <col min="6" max="6" width="14.33203125" customWidth="1"/>
    <col min="7" max="17" width="6" customWidth="1"/>
  </cols>
  <sheetData>
    <row r="1" spans="1:19" ht="14.25" customHeight="1">
      <c r="B1" s="147"/>
      <c r="C1" s="147"/>
      <c r="D1" s="147"/>
      <c r="E1" s="147"/>
      <c r="F1" s="147"/>
      <c r="G1" s="147"/>
      <c r="H1" s="147"/>
    </row>
    <row r="2" spans="1:19" ht="26.1" customHeight="1">
      <c r="A2" s="179" t="s">
        <v>517</v>
      </c>
      <c r="C2" s="147"/>
      <c r="D2" s="147"/>
      <c r="E2" s="179" t="s">
        <v>750</v>
      </c>
      <c r="F2" s="147"/>
      <c r="G2" s="147"/>
      <c r="H2" s="147"/>
    </row>
    <row r="3" spans="1:19" ht="20.100000000000001" customHeight="1" thickBot="1">
      <c r="B3" s="147"/>
      <c r="C3" s="147"/>
      <c r="D3" s="147"/>
      <c r="E3" s="147"/>
      <c r="F3" s="147"/>
      <c r="G3" s="147"/>
      <c r="H3" s="147"/>
    </row>
    <row r="4" spans="1:19" s="13" customFormat="1" ht="20.100000000000001" customHeight="1" thickBot="1">
      <c r="B4" s="394" t="s">
        <v>35</v>
      </c>
      <c r="C4" s="395" t="s">
        <v>36</v>
      </c>
      <c r="D4" s="396" t="s">
        <v>37</v>
      </c>
      <c r="E4" s="149"/>
      <c r="F4" s="149"/>
      <c r="G4" s="149"/>
      <c r="H4" s="149"/>
      <c r="Q4"/>
      <c r="R4" s="41"/>
      <c r="S4" s="42"/>
    </row>
    <row r="5" spans="1:19" s="13" customFormat="1" ht="20.100000000000001" customHeight="1" thickTop="1">
      <c r="B5" s="397" t="s">
        <v>38</v>
      </c>
      <c r="C5" s="280">
        <v>2678</v>
      </c>
      <c r="D5" s="398">
        <v>49.8</v>
      </c>
      <c r="E5" s="149"/>
      <c r="F5" s="149"/>
      <c r="G5" s="149"/>
      <c r="H5" s="149"/>
      <c r="Q5" s="42"/>
    </row>
    <row r="6" spans="1:19" s="13" customFormat="1" ht="20.100000000000001" customHeight="1">
      <c r="B6" s="399" t="s">
        <v>39</v>
      </c>
      <c r="C6" s="400">
        <v>176</v>
      </c>
      <c r="D6" s="401">
        <v>3.3</v>
      </c>
      <c r="E6" s="149"/>
      <c r="F6" s="149"/>
      <c r="G6" s="149"/>
      <c r="H6" s="149"/>
      <c r="Q6" s="42"/>
    </row>
    <row r="7" spans="1:19" s="13" customFormat="1" ht="20.100000000000001" customHeight="1">
      <c r="B7" s="399" t="s">
        <v>40</v>
      </c>
      <c r="C7" s="400">
        <v>286</v>
      </c>
      <c r="D7" s="401">
        <v>5.3</v>
      </c>
      <c r="E7" s="149"/>
      <c r="F7" s="149"/>
      <c r="G7" s="149"/>
      <c r="H7" s="149"/>
      <c r="Q7" s="42"/>
    </row>
    <row r="8" spans="1:19" s="13" customFormat="1" ht="20.100000000000001" customHeight="1">
      <c r="B8" s="399" t="s">
        <v>41</v>
      </c>
      <c r="C8" s="400">
        <v>183</v>
      </c>
      <c r="D8" s="401">
        <v>3.4</v>
      </c>
      <c r="E8" s="149"/>
      <c r="F8" s="149"/>
      <c r="G8" s="149"/>
      <c r="H8" s="149"/>
      <c r="Q8" s="42"/>
    </row>
    <row r="9" spans="1:19" s="13" customFormat="1" ht="20.100000000000001" customHeight="1">
      <c r="B9" s="399" t="s">
        <v>42</v>
      </c>
      <c r="C9" s="400">
        <v>774</v>
      </c>
      <c r="D9" s="401">
        <v>14.4</v>
      </c>
      <c r="E9" s="149"/>
      <c r="F9" s="149"/>
      <c r="G9" s="149"/>
      <c r="H9" s="149"/>
      <c r="Q9" s="42"/>
    </row>
    <row r="10" spans="1:19" s="13" customFormat="1" ht="20.100000000000001" customHeight="1">
      <c r="B10" s="399" t="s">
        <v>43</v>
      </c>
      <c r="C10" s="400">
        <v>400</v>
      </c>
      <c r="D10" s="401">
        <v>7.4</v>
      </c>
      <c r="E10" s="149"/>
      <c r="F10" s="149"/>
      <c r="G10" s="149"/>
      <c r="H10" s="149"/>
      <c r="Q10" s="42"/>
    </row>
    <row r="11" spans="1:19" s="13" customFormat="1" ht="20.100000000000001" customHeight="1">
      <c r="B11" s="399" t="s">
        <v>44</v>
      </c>
      <c r="C11" s="400">
        <v>648</v>
      </c>
      <c r="D11" s="401">
        <v>12.1</v>
      </c>
      <c r="E11" s="149"/>
      <c r="F11" s="149"/>
      <c r="G11" s="149"/>
      <c r="H11" s="149"/>
      <c r="Q11" s="42"/>
    </row>
    <row r="12" spans="1:19" s="13" customFormat="1" ht="20.100000000000001" customHeight="1">
      <c r="B12" s="399" t="s">
        <v>45</v>
      </c>
      <c r="C12" s="400">
        <v>107</v>
      </c>
      <c r="D12" s="401">
        <v>2</v>
      </c>
      <c r="E12" s="149"/>
      <c r="F12" s="149"/>
      <c r="G12" s="149"/>
      <c r="H12" s="149"/>
      <c r="Q12" s="42"/>
    </row>
    <row r="13" spans="1:19" s="13" customFormat="1" ht="20.100000000000001" customHeight="1">
      <c r="B13" s="399" t="s">
        <v>46</v>
      </c>
      <c r="C13" s="400">
        <v>105</v>
      </c>
      <c r="D13" s="401">
        <v>2</v>
      </c>
      <c r="E13" s="149"/>
      <c r="F13" s="149"/>
      <c r="G13" s="149"/>
      <c r="H13" s="149"/>
      <c r="Q13" s="42"/>
    </row>
    <row r="14" spans="1:19" s="13" customFormat="1" ht="20.100000000000001" customHeight="1" thickBot="1">
      <c r="B14" s="402" t="s">
        <v>47</v>
      </c>
      <c r="C14" s="142">
        <v>15</v>
      </c>
      <c r="D14" s="403">
        <v>0.3</v>
      </c>
      <c r="E14" s="149"/>
      <c r="F14" s="149"/>
      <c r="G14" s="149"/>
      <c r="H14" s="149"/>
      <c r="Q14" s="42"/>
    </row>
    <row r="15" spans="1:19" s="13" customFormat="1" ht="20.100000000000001" customHeight="1" thickTop="1" thickBot="1">
      <c r="B15" s="404" t="s">
        <v>11</v>
      </c>
      <c r="C15" s="291">
        <f>SUM(C5:C14)</f>
        <v>5372</v>
      </c>
      <c r="D15" s="405">
        <f>SUM(D5:D14)</f>
        <v>99.999999999999986</v>
      </c>
      <c r="E15" s="149"/>
      <c r="F15" s="149"/>
      <c r="G15" s="149"/>
      <c r="H15" s="149"/>
    </row>
    <row r="16" spans="1:19" s="13" customFormat="1" ht="15" customHeight="1">
      <c r="B16" s="212" t="s">
        <v>502</v>
      </c>
      <c r="C16" s="213"/>
      <c r="D16" s="214"/>
      <c r="E16" s="149"/>
      <c r="F16" s="149"/>
      <c r="G16" s="149"/>
      <c r="H16" s="149"/>
    </row>
    <row r="17" spans="2:31" s="13" customFormat="1" ht="15" customHeight="1">
      <c r="B17" s="212" t="s">
        <v>503</v>
      </c>
      <c r="C17" s="213"/>
      <c r="D17" s="214"/>
      <c r="E17" s="149"/>
      <c r="F17" s="149"/>
      <c r="G17" s="149"/>
      <c r="H17" s="149"/>
    </row>
    <row r="18" spans="2:31" s="13" customFormat="1" ht="20.100000000000001" customHeight="1">
      <c r="B18" s="339"/>
      <c r="C18" s="210"/>
      <c r="D18" s="211"/>
      <c r="E18" s="147"/>
      <c r="F18" s="147"/>
      <c r="G18" s="147"/>
      <c r="H18" s="147"/>
    </row>
    <row r="19" spans="2:31" s="13" customFormat="1" ht="18.95" customHeight="1">
      <c r="B19" s="339" t="s">
        <v>504</v>
      </c>
      <c r="C19" s="210"/>
      <c r="D19" s="211"/>
      <c r="E19" s="149"/>
      <c r="F19" s="149"/>
      <c r="G19" s="149"/>
      <c r="H19" s="149"/>
    </row>
    <row r="20" spans="2:31" ht="18.95" customHeight="1">
      <c r="B20" s="339" t="s">
        <v>505</v>
      </c>
      <c r="C20" s="147"/>
      <c r="D20" s="147"/>
      <c r="E20" s="147"/>
      <c r="F20" s="147"/>
      <c r="G20" s="147"/>
      <c r="H20" s="147"/>
    </row>
    <row r="21" spans="2:31" s="13" customFormat="1" ht="18.95" customHeight="1" thickBot="1">
      <c r="B21" s="147"/>
      <c r="C21" s="210"/>
      <c r="D21" s="211"/>
      <c r="E21" s="215"/>
      <c r="F21" s="734" t="s">
        <v>757</v>
      </c>
      <c r="G21" s="735"/>
      <c r="H21" s="735"/>
      <c r="I21" s="735"/>
      <c r="J21" s="735"/>
      <c r="K21" s="735"/>
      <c r="L21" s="735"/>
      <c r="M21" s="735"/>
      <c r="N21" s="735"/>
      <c r="O21" s="735"/>
      <c r="P21" s="735"/>
      <c r="Q21" s="735"/>
    </row>
    <row r="22" spans="2:31" ht="18.95" customHeight="1" thickBot="1">
      <c r="B22" s="339" t="s">
        <v>506</v>
      </c>
      <c r="C22" s="147"/>
      <c r="D22" s="147"/>
      <c r="E22" s="215"/>
      <c r="F22" s="216" t="s">
        <v>416</v>
      </c>
      <c r="G22" s="217" t="s">
        <v>16</v>
      </c>
      <c r="H22" s="217" t="s">
        <v>17</v>
      </c>
      <c r="I22" s="217" t="s">
        <v>85</v>
      </c>
      <c r="J22" s="72" t="s">
        <v>86</v>
      </c>
      <c r="K22" s="72" t="s">
        <v>87</v>
      </c>
      <c r="L22" s="72" t="s">
        <v>93</v>
      </c>
      <c r="M22" s="72" t="s">
        <v>94</v>
      </c>
      <c r="N22" s="72" t="s">
        <v>95</v>
      </c>
      <c r="O22" s="72" t="s">
        <v>96</v>
      </c>
      <c r="P22" s="72" t="s">
        <v>158</v>
      </c>
      <c r="Q22" s="84" t="s">
        <v>513</v>
      </c>
    </row>
    <row r="23" spans="2:31" ht="18.95" customHeight="1" thickTop="1">
      <c r="B23" s="234" t="s">
        <v>507</v>
      </c>
      <c r="C23" s="147"/>
      <c r="D23" s="147"/>
      <c r="E23" s="215"/>
      <c r="F23" s="219" t="s">
        <v>514</v>
      </c>
      <c r="G23" s="407">
        <v>3465</v>
      </c>
      <c r="H23" s="408">
        <v>3076</v>
      </c>
      <c r="I23" s="408">
        <v>3467</v>
      </c>
      <c r="J23" s="409">
        <v>3414</v>
      </c>
      <c r="K23" s="409">
        <v>3270</v>
      </c>
      <c r="L23" s="409">
        <v>3058</v>
      </c>
      <c r="M23" s="409">
        <v>3592</v>
      </c>
      <c r="N23" s="409">
        <v>3357</v>
      </c>
      <c r="O23" s="409">
        <v>3694</v>
      </c>
      <c r="P23" s="409">
        <v>4030</v>
      </c>
      <c r="Q23" s="410">
        <v>4549</v>
      </c>
    </row>
    <row r="24" spans="2:31" ht="18.95" customHeight="1">
      <c r="B24" s="234"/>
      <c r="C24" s="147"/>
      <c r="D24" s="147"/>
      <c r="E24" s="215"/>
      <c r="F24" s="220" t="s">
        <v>515</v>
      </c>
      <c r="G24" s="411">
        <v>5665</v>
      </c>
      <c r="H24" s="412">
        <v>4979</v>
      </c>
      <c r="I24" s="412">
        <v>4042</v>
      </c>
      <c r="J24" s="413">
        <v>4417</v>
      </c>
      <c r="K24" s="413">
        <v>3672</v>
      </c>
      <c r="L24" s="413">
        <v>3309</v>
      </c>
      <c r="M24" s="413">
        <v>3325</v>
      </c>
      <c r="N24" s="413">
        <v>3459</v>
      </c>
      <c r="O24" s="413">
        <v>3178</v>
      </c>
      <c r="P24" s="413">
        <v>3019</v>
      </c>
      <c r="Q24" s="414">
        <v>3492</v>
      </c>
    </row>
    <row r="25" spans="2:31" ht="18.95" customHeight="1" thickBot="1">
      <c r="B25" s="234" t="s">
        <v>508</v>
      </c>
      <c r="C25" s="147"/>
      <c r="D25" s="147"/>
      <c r="E25" s="215"/>
      <c r="F25" s="221" t="s">
        <v>516</v>
      </c>
      <c r="G25" s="415">
        <v>3.2</v>
      </c>
      <c r="H25" s="415">
        <v>3.9</v>
      </c>
      <c r="I25" s="415">
        <v>4</v>
      </c>
      <c r="J25" s="416">
        <v>3.2</v>
      </c>
      <c r="K25" s="417">
        <v>4.0999999999999996</v>
      </c>
      <c r="L25" s="417">
        <v>3.8</v>
      </c>
      <c r="M25" s="417">
        <v>4</v>
      </c>
      <c r="N25" s="417">
        <v>4.2</v>
      </c>
      <c r="O25" s="417">
        <v>4.5</v>
      </c>
      <c r="P25" s="417">
        <v>5.3</v>
      </c>
      <c r="Q25" s="418">
        <v>6</v>
      </c>
    </row>
    <row r="26" spans="2:31" ht="18.95" customHeight="1">
      <c r="B26" s="234"/>
      <c r="C26" s="147"/>
      <c r="D26" s="147"/>
      <c r="E26" s="215"/>
      <c r="F26" s="733" t="s">
        <v>715</v>
      </c>
      <c r="G26" s="733"/>
      <c r="H26" s="733"/>
      <c r="I26" s="733"/>
      <c r="J26" s="733"/>
      <c r="K26" s="733"/>
      <c r="L26" s="733"/>
      <c r="M26" s="733"/>
      <c r="N26" s="733"/>
      <c r="O26" s="733"/>
      <c r="P26" s="733"/>
      <c r="Q26" s="733"/>
      <c r="R26" s="733"/>
    </row>
    <row r="27" spans="2:31" ht="18.95" customHeight="1">
      <c r="B27" s="234" t="s">
        <v>509</v>
      </c>
      <c r="C27" s="147"/>
      <c r="D27" s="147"/>
      <c r="E27" s="215"/>
      <c r="F27" s="671" t="s">
        <v>716</v>
      </c>
      <c r="G27" s="671"/>
      <c r="H27" s="671"/>
      <c r="I27" s="671"/>
      <c r="J27" s="671"/>
      <c r="K27" s="671"/>
      <c r="L27" s="671"/>
      <c r="M27" s="671"/>
      <c r="N27" s="671"/>
      <c r="O27" s="671"/>
      <c r="P27" s="671"/>
      <c r="Q27" s="671"/>
      <c r="R27" s="671"/>
    </row>
    <row r="28" spans="2:31" ht="18.95" customHeight="1">
      <c r="B28" s="234" t="s">
        <v>510</v>
      </c>
      <c r="C28" s="147"/>
      <c r="D28" s="147"/>
      <c r="E28" s="21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</row>
    <row r="29" spans="2:31" ht="18.95" customHeight="1">
      <c r="B29" s="234" t="s">
        <v>511</v>
      </c>
      <c r="C29" s="147"/>
      <c r="D29" s="147"/>
      <c r="E29" s="215"/>
    </row>
    <row r="30" spans="2:31" ht="18.95" customHeight="1">
      <c r="B30" s="147" t="s">
        <v>512</v>
      </c>
      <c r="C30" s="147"/>
      <c r="D30" s="147"/>
      <c r="E30" s="174"/>
      <c r="F30" s="147"/>
      <c r="G30" s="147"/>
      <c r="H30" s="147"/>
    </row>
    <row r="31" spans="2:31" ht="16.5">
      <c r="B31" s="174"/>
      <c r="C31" s="174"/>
      <c r="D31" s="174"/>
      <c r="E31" s="174"/>
      <c r="F31" s="147"/>
      <c r="G31" s="147"/>
      <c r="H31" s="147"/>
    </row>
    <row r="32" spans="2:31" ht="16.5">
      <c r="B32" s="147"/>
      <c r="C32" s="147"/>
      <c r="D32" s="147"/>
      <c r="E32" s="147"/>
      <c r="F32" s="147"/>
      <c r="G32" s="147"/>
      <c r="H32" s="147"/>
    </row>
    <row r="33" spans="2:8" ht="16.5">
      <c r="B33" s="147"/>
      <c r="C33" s="147"/>
      <c r="D33" s="147"/>
      <c r="E33" s="147"/>
      <c r="F33" s="147"/>
      <c r="G33" s="147"/>
      <c r="H33" s="147"/>
    </row>
    <row r="34" spans="2:8" ht="16.5">
      <c r="B34" s="147"/>
      <c r="C34" s="147"/>
      <c r="D34" s="147"/>
      <c r="E34" s="147"/>
      <c r="F34" s="147"/>
      <c r="G34" s="147"/>
      <c r="H34" s="147"/>
    </row>
    <row r="35" spans="2:8" ht="16.5">
      <c r="B35" s="147"/>
      <c r="C35" s="147"/>
      <c r="D35" s="147"/>
      <c r="E35" s="147"/>
      <c r="F35" s="147"/>
      <c r="G35" s="147"/>
      <c r="H35" s="147"/>
    </row>
    <row r="36" spans="2:8" ht="16.5">
      <c r="B36" s="147"/>
      <c r="C36" s="147"/>
      <c r="D36" s="147"/>
      <c r="E36" s="147"/>
      <c r="F36" s="147"/>
      <c r="G36" s="147"/>
      <c r="H36" s="147"/>
    </row>
    <row r="37" spans="2:8" ht="16.5">
      <c r="B37" s="147"/>
      <c r="C37" s="147"/>
      <c r="D37" s="147"/>
      <c r="E37" s="147"/>
      <c r="F37" s="147"/>
      <c r="G37" s="147"/>
      <c r="H37" s="147"/>
    </row>
    <row r="38" spans="2:8" ht="16.5">
      <c r="B38" s="147"/>
      <c r="C38" s="147"/>
      <c r="D38" s="147"/>
      <c r="E38" s="147"/>
      <c r="F38" s="147"/>
      <c r="G38" s="147"/>
      <c r="H38" s="147"/>
    </row>
    <row r="39" spans="2:8" ht="16.5">
      <c r="B39" s="147"/>
      <c r="C39" s="147"/>
      <c r="D39" s="147"/>
      <c r="E39" s="147"/>
      <c r="F39" s="147"/>
      <c r="G39" s="147"/>
      <c r="H39" s="147"/>
    </row>
    <row r="40" spans="2:8" ht="16.5">
      <c r="B40" s="147"/>
      <c r="C40" s="147"/>
      <c r="D40" s="147"/>
      <c r="E40" s="147"/>
      <c r="F40" s="147"/>
      <c r="G40" s="147"/>
      <c r="H40" s="147"/>
    </row>
    <row r="41" spans="2:8" ht="16.5">
      <c r="B41" s="147"/>
      <c r="C41" s="147"/>
      <c r="D41" s="147"/>
      <c r="E41" s="147"/>
      <c r="F41" s="147"/>
      <c r="G41" s="147"/>
      <c r="H41" s="147"/>
    </row>
    <row r="42" spans="2:8" ht="16.5">
      <c r="B42" s="147"/>
      <c r="C42" s="147"/>
      <c r="D42" s="147"/>
      <c r="E42" s="147"/>
      <c r="F42" s="147"/>
      <c r="G42" s="147"/>
      <c r="H42" s="147"/>
    </row>
    <row r="43" spans="2:8" ht="16.5">
      <c r="B43" s="147"/>
      <c r="C43" s="147"/>
      <c r="D43" s="147"/>
      <c r="E43" s="147"/>
      <c r="F43" s="147"/>
      <c r="G43" s="147"/>
      <c r="H43" s="147"/>
    </row>
    <row r="44" spans="2:8" ht="16.5">
      <c r="B44" s="147"/>
      <c r="C44" s="147"/>
      <c r="D44" s="147"/>
      <c r="E44" s="147"/>
      <c r="F44" s="147"/>
      <c r="G44" s="147"/>
      <c r="H44" s="147"/>
    </row>
    <row r="45" spans="2:8" ht="16.5">
      <c r="B45" s="147"/>
      <c r="C45" s="147"/>
      <c r="D45" s="147"/>
      <c r="E45" s="147"/>
      <c r="F45" s="147"/>
      <c r="G45" s="147"/>
      <c r="H45" s="147"/>
    </row>
    <row r="46" spans="2:8" ht="16.5">
      <c r="B46" s="147"/>
      <c r="C46" s="147"/>
      <c r="D46" s="147"/>
      <c r="E46" s="147"/>
      <c r="F46" s="147"/>
      <c r="G46" s="147"/>
      <c r="H46" s="147"/>
    </row>
    <row r="47" spans="2:8" ht="16.5">
      <c r="B47" s="147"/>
      <c r="C47" s="147"/>
      <c r="D47" s="147"/>
      <c r="E47" s="147"/>
      <c r="F47" s="147"/>
      <c r="G47" s="147"/>
      <c r="H47" s="147"/>
    </row>
    <row r="48" spans="2:8" ht="16.5">
      <c r="B48" s="147"/>
      <c r="C48" s="147"/>
      <c r="D48" s="147"/>
      <c r="E48" s="147"/>
      <c r="F48" s="147"/>
      <c r="G48" s="147"/>
      <c r="H48" s="147"/>
    </row>
    <row r="49" spans="2:8" ht="16.5">
      <c r="B49" s="147"/>
      <c r="C49" s="147"/>
      <c r="D49" s="147"/>
      <c r="E49" s="147"/>
      <c r="F49" s="147"/>
      <c r="G49" s="147"/>
      <c r="H49" s="147"/>
    </row>
    <row r="50" spans="2:8" ht="16.5">
      <c r="B50" s="147"/>
      <c r="C50" s="147"/>
      <c r="D50" s="147"/>
      <c r="E50" s="147"/>
      <c r="F50" s="147"/>
      <c r="G50" s="147"/>
      <c r="H50" s="147"/>
    </row>
    <row r="51" spans="2:8" ht="16.5">
      <c r="B51" s="147"/>
      <c r="C51" s="147"/>
      <c r="D51" s="147"/>
      <c r="E51" s="147"/>
      <c r="F51" s="147"/>
      <c r="G51" s="147"/>
      <c r="H51" s="147"/>
    </row>
    <row r="52" spans="2:8" ht="16.5">
      <c r="B52" s="147"/>
      <c r="C52" s="147"/>
      <c r="D52" s="147"/>
      <c r="E52" s="147"/>
      <c r="F52" s="147"/>
      <c r="G52" s="147"/>
      <c r="H52" s="147"/>
    </row>
    <row r="53" spans="2:8" ht="16.5">
      <c r="B53" s="147"/>
      <c r="C53" s="147"/>
      <c r="D53" s="147"/>
      <c r="E53" s="147"/>
      <c r="F53" s="147"/>
      <c r="G53" s="147"/>
      <c r="H53" s="147"/>
    </row>
    <row r="54" spans="2:8" ht="16.5">
      <c r="B54" s="147"/>
      <c r="C54" s="147"/>
      <c r="D54" s="147"/>
      <c r="E54" s="147"/>
      <c r="F54" s="147"/>
      <c r="G54" s="147"/>
      <c r="H54" s="147"/>
    </row>
    <row r="55" spans="2:8" ht="16.5">
      <c r="B55" s="147"/>
      <c r="C55" s="147"/>
      <c r="D55" s="147"/>
      <c r="E55" s="147"/>
      <c r="F55" s="147"/>
      <c r="G55" s="147"/>
      <c r="H55" s="147"/>
    </row>
    <row r="56" spans="2:8" ht="16.5">
      <c r="B56" s="147"/>
      <c r="C56" s="147"/>
      <c r="D56" s="147"/>
      <c r="E56" s="147"/>
      <c r="F56" s="147"/>
      <c r="G56" s="147"/>
      <c r="H56" s="147"/>
    </row>
    <row r="57" spans="2:8" ht="16.5">
      <c r="B57" s="147"/>
      <c r="C57" s="147"/>
      <c r="D57" s="147"/>
      <c r="E57" s="147"/>
      <c r="F57" s="147"/>
      <c r="G57" s="147"/>
      <c r="H57" s="147"/>
    </row>
    <row r="58" spans="2:8" ht="16.5">
      <c r="B58" s="147"/>
      <c r="C58" s="147"/>
      <c r="D58" s="147"/>
      <c r="E58" s="147"/>
      <c r="F58" s="147"/>
      <c r="G58" s="147"/>
      <c r="H58" s="147"/>
    </row>
    <row r="59" spans="2:8" ht="16.5">
      <c r="B59" s="147"/>
      <c r="C59" s="147"/>
      <c r="D59" s="147"/>
      <c r="E59" s="147"/>
      <c r="F59" s="147"/>
      <c r="G59" s="147"/>
      <c r="H59" s="147"/>
    </row>
    <row r="60" spans="2:8" ht="16.5">
      <c r="B60" s="147"/>
      <c r="C60" s="147"/>
      <c r="D60" s="147"/>
      <c r="E60" s="147"/>
      <c r="F60" s="147"/>
      <c r="G60" s="147"/>
      <c r="H60" s="147"/>
    </row>
    <row r="61" spans="2:8" ht="16.5">
      <c r="B61" s="147"/>
      <c r="C61" s="147"/>
      <c r="D61" s="147"/>
      <c r="E61" s="147"/>
      <c r="F61" s="147"/>
      <c r="G61" s="147"/>
      <c r="H61" s="147"/>
    </row>
    <row r="62" spans="2:8" ht="16.5">
      <c r="B62" s="147"/>
      <c r="C62" s="147"/>
      <c r="D62" s="147"/>
      <c r="E62" s="147"/>
      <c r="F62" s="147"/>
      <c r="G62" s="147"/>
      <c r="H62" s="147"/>
    </row>
    <row r="63" spans="2:8" ht="16.5">
      <c r="B63" s="147"/>
      <c r="C63" s="147"/>
      <c r="D63" s="147"/>
      <c r="E63" s="147"/>
      <c r="F63" s="147"/>
      <c r="G63" s="147"/>
      <c r="H63" s="147"/>
    </row>
    <row r="64" spans="2:8" ht="16.5">
      <c r="B64" s="147"/>
      <c r="C64" s="147"/>
      <c r="D64" s="147"/>
      <c r="E64" s="147"/>
      <c r="F64" s="147"/>
      <c r="G64" s="147"/>
      <c r="H64" s="147"/>
    </row>
    <row r="65" spans="2:8" ht="16.5">
      <c r="B65" s="147"/>
      <c r="C65" s="147"/>
      <c r="D65" s="147"/>
      <c r="E65" s="147"/>
      <c r="F65" s="147"/>
      <c r="G65" s="147"/>
      <c r="H65" s="147"/>
    </row>
    <row r="66" spans="2:8" ht="16.5">
      <c r="B66" s="147"/>
      <c r="C66" s="147"/>
      <c r="D66" s="147"/>
      <c r="E66" s="147"/>
      <c r="F66" s="147"/>
      <c r="G66" s="147"/>
      <c r="H66" s="147"/>
    </row>
    <row r="67" spans="2:8" ht="16.5">
      <c r="B67" s="147"/>
      <c r="C67" s="147"/>
      <c r="D67" s="147"/>
      <c r="E67" s="147"/>
      <c r="F67" s="147"/>
      <c r="G67" s="147"/>
      <c r="H67" s="147"/>
    </row>
    <row r="68" spans="2:8" ht="16.5">
      <c r="B68" s="147"/>
      <c r="C68" s="147"/>
      <c r="D68" s="147"/>
      <c r="E68" s="147"/>
      <c r="F68" s="147"/>
      <c r="G68" s="147"/>
      <c r="H68" s="147"/>
    </row>
    <row r="69" spans="2:8" ht="16.5">
      <c r="B69" s="147"/>
      <c r="C69" s="147"/>
      <c r="D69" s="147"/>
      <c r="E69" s="147"/>
      <c r="F69" s="147"/>
      <c r="G69" s="147"/>
      <c r="H69" s="147"/>
    </row>
    <row r="70" spans="2:8" ht="16.5">
      <c r="B70" s="147"/>
      <c r="C70" s="147"/>
      <c r="D70" s="147"/>
      <c r="E70" s="147"/>
      <c r="F70" s="147"/>
      <c r="G70" s="147"/>
      <c r="H70" s="147"/>
    </row>
  </sheetData>
  <mergeCells count="3">
    <mergeCell ref="F26:R26"/>
    <mergeCell ref="F27:R27"/>
    <mergeCell ref="F21:Q21"/>
  </mergeCells>
  <phoneticPr fontId="9" type="noConversion"/>
  <pageMargins left="0.70866141732283472" right="0.70866141732283472" top="0.70866141732283472" bottom="0.70866141732283472" header="0.31496062992125984" footer="0.31496062992125984"/>
  <pageSetup paperSize="9" scale="80" firstPageNumber="16" orientation="landscape" r:id="rId1"/>
  <headerFooter differentOddEven="1" scaleWithDoc="0" alignWithMargins="0">
    <oddFooter>&amp;L&amp;9Ⅱ. 폐기물 재활용실적&amp;C-&amp;P--&amp;R&amp;9 1. 재활용업체 규모(4. 재활용제품 판매추이)</oddFooter>
    <evenHeader>&amp;L&amp;9Ⅱ. 폐기물 재활용실적&amp;C-&amp;P--&amp;R&amp;9 1. 재활용업체 규모(4. 재활용제품 판매추이)</even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0"/>
  <sheetViews>
    <sheetView view="pageBreakPreview" zoomScale="85" zoomScaleSheetLayoutView="85" workbookViewId="0"/>
  </sheetViews>
  <sheetFormatPr defaultRowHeight="13.5"/>
  <cols>
    <col min="1" max="1" width="0.5546875" customWidth="1"/>
    <col min="2" max="2" width="24.21875" customWidth="1"/>
    <col min="3" max="3" width="23.109375" customWidth="1"/>
    <col min="4" max="4" width="23.109375" style="17" customWidth="1"/>
    <col min="5" max="5" width="23.109375" customWidth="1"/>
    <col min="6" max="6" width="23.109375" style="17" customWidth="1"/>
    <col min="7" max="7" width="23.109375" customWidth="1"/>
    <col min="8" max="8" width="3.77734375" customWidth="1"/>
    <col min="9" max="9" width="17.6640625" customWidth="1"/>
    <col min="10" max="10" width="10.44140625" bestFit="1" customWidth="1"/>
    <col min="11" max="11" width="14.5546875" customWidth="1"/>
  </cols>
  <sheetData>
    <row r="1" spans="1:14" ht="27.95" customHeight="1">
      <c r="B1" s="635" t="s">
        <v>736</v>
      </c>
      <c r="C1" s="147"/>
      <c r="D1" s="148"/>
      <c r="E1" s="147"/>
      <c r="F1" s="148"/>
      <c r="G1" s="147"/>
      <c r="H1" s="147"/>
      <c r="I1" s="147"/>
    </row>
    <row r="2" spans="1:14" ht="12" customHeight="1">
      <c r="A2" s="277"/>
      <c r="C2" s="147"/>
      <c r="D2" s="148"/>
      <c r="E2" s="147"/>
      <c r="F2" s="148"/>
      <c r="G2" s="147"/>
      <c r="H2" s="147"/>
      <c r="I2" s="147"/>
    </row>
    <row r="3" spans="1:14" s="367" customFormat="1" ht="24.95" customHeight="1">
      <c r="B3" s="631" t="s">
        <v>744</v>
      </c>
      <c r="C3" s="365"/>
      <c r="D3" s="420"/>
      <c r="E3" s="365"/>
      <c r="F3" s="420"/>
      <c r="G3" s="365"/>
      <c r="H3" s="366"/>
      <c r="I3" s="365"/>
      <c r="N3" s="421"/>
    </row>
    <row r="4" spans="1:14" s="4" customFormat="1" ht="9" customHeight="1">
      <c r="A4" s="180"/>
      <c r="C4" s="136"/>
      <c r="D4" s="137"/>
      <c r="E4" s="136"/>
      <c r="F4" s="137"/>
      <c r="G4" s="136"/>
      <c r="H4" s="181"/>
      <c r="I4" s="136"/>
      <c r="N4" s="16"/>
    </row>
    <row r="5" spans="1:14" s="341" customFormat="1" ht="27.95" customHeight="1">
      <c r="B5" s="636" t="s">
        <v>737</v>
      </c>
      <c r="C5" s="340"/>
      <c r="D5" s="419"/>
      <c r="E5" s="340"/>
      <c r="F5" s="419"/>
      <c r="G5" s="340"/>
      <c r="H5" s="370"/>
      <c r="I5" s="340"/>
      <c r="N5" s="388"/>
    </row>
    <row r="6" spans="1:14" s="4" customFormat="1" ht="20.100000000000001" customHeight="1" thickBot="1">
      <c r="B6" s="136"/>
      <c r="C6" s="136"/>
      <c r="D6" s="137"/>
      <c r="E6" s="136"/>
      <c r="F6" s="137"/>
      <c r="G6" s="136"/>
      <c r="H6" s="181"/>
      <c r="I6" s="136"/>
    </row>
    <row r="7" spans="1:14" s="18" customFormat="1" ht="15.95" customHeight="1">
      <c r="B7" s="736" t="s">
        <v>48</v>
      </c>
      <c r="C7" s="738" t="s">
        <v>14</v>
      </c>
      <c r="D7" s="738" t="s">
        <v>49</v>
      </c>
      <c r="E7" s="738"/>
      <c r="F7" s="738" t="s">
        <v>50</v>
      </c>
      <c r="G7" s="740"/>
      <c r="H7" s="178"/>
      <c r="I7" s="178"/>
    </row>
    <row r="8" spans="1:14" s="18" customFormat="1" ht="15.95" customHeight="1">
      <c r="B8" s="737"/>
      <c r="C8" s="739"/>
      <c r="D8" s="138" t="s">
        <v>519</v>
      </c>
      <c r="E8" s="159" t="s">
        <v>37</v>
      </c>
      <c r="F8" s="138" t="s">
        <v>519</v>
      </c>
      <c r="G8" s="140" t="s">
        <v>37</v>
      </c>
      <c r="H8" s="178"/>
      <c r="I8" s="178"/>
    </row>
    <row r="9" spans="1:14" s="4" customFormat="1" ht="15.95" customHeight="1" thickBot="1">
      <c r="B9" s="141" t="s">
        <v>11</v>
      </c>
      <c r="C9" s="142">
        <f>SUM(C10:C36)</f>
        <v>9059</v>
      </c>
      <c r="D9" s="182">
        <f>SUM(D10:D36)</f>
        <v>45485653.139999986</v>
      </c>
      <c r="E9" s="183">
        <f t="shared" ref="E9:G9" si="0">SUM(E10:E36)</f>
        <v>100.00000000000004</v>
      </c>
      <c r="F9" s="182">
        <f t="shared" si="0"/>
        <v>34915540.614643373</v>
      </c>
      <c r="G9" s="184">
        <f t="shared" si="0"/>
        <v>100</v>
      </c>
      <c r="H9" s="136"/>
      <c r="I9" s="185"/>
    </row>
    <row r="10" spans="1:14" s="4" customFormat="1" ht="15.95" customHeight="1" thickTop="1">
      <c r="B10" s="143" t="s">
        <v>52</v>
      </c>
      <c r="C10" s="632">
        <v>210</v>
      </c>
      <c r="D10" s="609">
        <v>722637.1399999999</v>
      </c>
      <c r="E10" s="610">
        <f>D10/$D$9*100</f>
        <v>1.5887144409596581</v>
      </c>
      <c r="F10" s="609">
        <v>658113.87799999968</v>
      </c>
      <c r="G10" s="611">
        <f>F10/$F$9*100</f>
        <v>1.8848738023663614</v>
      </c>
      <c r="H10" s="178"/>
      <c r="I10" s="265"/>
      <c r="J10" s="74"/>
      <c r="K10" s="74"/>
      <c r="L10" s="74"/>
      <c r="M10" s="74"/>
      <c r="N10" s="74"/>
    </row>
    <row r="11" spans="1:14" s="4" customFormat="1" ht="15.95" customHeight="1">
      <c r="B11" s="144" t="s">
        <v>53</v>
      </c>
      <c r="C11" s="633">
        <v>23</v>
      </c>
      <c r="D11" s="612">
        <v>27162.46</v>
      </c>
      <c r="E11" s="610">
        <f t="shared" ref="E11:E36" si="1">D11/$D$9*100</f>
        <v>5.9716543843828837E-2</v>
      </c>
      <c r="F11" s="612">
        <v>17917.218999999997</v>
      </c>
      <c r="G11" s="611">
        <f t="shared" ref="G11:G36" si="2">F11/$F$9*100</f>
        <v>5.1315885948177535E-2</v>
      </c>
      <c r="H11" s="186"/>
      <c r="I11" s="265"/>
      <c r="J11" s="74"/>
      <c r="K11" s="74"/>
      <c r="L11" s="74"/>
      <c r="M11" s="74"/>
      <c r="N11" s="74"/>
    </row>
    <row r="12" spans="1:14" s="4" customFormat="1" ht="15.95" customHeight="1">
      <c r="B12" s="144" t="s">
        <v>54</v>
      </c>
      <c r="C12" s="633">
        <v>776</v>
      </c>
      <c r="D12" s="612">
        <v>674846.15000000014</v>
      </c>
      <c r="E12" s="610">
        <f t="shared" si="1"/>
        <v>1.4836461684366622</v>
      </c>
      <c r="F12" s="612">
        <v>608007.44514000032</v>
      </c>
      <c r="G12" s="611">
        <f t="shared" si="2"/>
        <v>1.7413662639524061</v>
      </c>
      <c r="H12" s="186"/>
      <c r="I12" s="265"/>
      <c r="J12" s="74"/>
      <c r="K12" s="74"/>
      <c r="L12" s="74"/>
      <c r="M12" s="74"/>
      <c r="N12" s="74"/>
    </row>
    <row r="13" spans="1:14" s="4" customFormat="1" ht="15.95" customHeight="1">
      <c r="B13" s="144" t="s">
        <v>55</v>
      </c>
      <c r="C13" s="633">
        <v>220</v>
      </c>
      <c r="D13" s="612">
        <v>722182.89999999979</v>
      </c>
      <c r="E13" s="610">
        <f t="shared" si="1"/>
        <v>1.5877157964011155</v>
      </c>
      <c r="F13" s="612">
        <v>465893.10917200014</v>
      </c>
      <c r="G13" s="611">
        <f t="shared" si="2"/>
        <v>1.3343431061657607</v>
      </c>
      <c r="H13" s="186"/>
      <c r="I13" s="265"/>
      <c r="J13" s="74"/>
      <c r="K13" s="74"/>
      <c r="L13" s="74"/>
      <c r="M13" s="74"/>
      <c r="N13" s="74"/>
    </row>
    <row r="14" spans="1:14" s="4" customFormat="1" ht="15.95" customHeight="1">
      <c r="B14" s="144" t="s">
        <v>56</v>
      </c>
      <c r="C14" s="633">
        <v>2792</v>
      </c>
      <c r="D14" s="612">
        <v>4676890.3299999954</v>
      </c>
      <c r="E14" s="610">
        <f t="shared" si="1"/>
        <v>10.282121959654017</v>
      </c>
      <c r="F14" s="612">
        <v>2991625.5775970998</v>
      </c>
      <c r="G14" s="611">
        <f t="shared" si="2"/>
        <v>8.5681777367136913</v>
      </c>
      <c r="H14" s="186"/>
      <c r="I14" s="265"/>
      <c r="J14" s="74"/>
      <c r="K14" s="74"/>
      <c r="L14" s="74"/>
      <c r="M14" s="74"/>
      <c r="N14" s="74"/>
    </row>
    <row r="15" spans="1:14" s="4" customFormat="1" ht="15.95" customHeight="1">
      <c r="B15" s="144" t="s">
        <v>57</v>
      </c>
      <c r="C15" s="633">
        <v>227</v>
      </c>
      <c r="D15" s="612">
        <v>9520453.360000005</v>
      </c>
      <c r="E15" s="610">
        <f t="shared" si="1"/>
        <v>20.93067308651602</v>
      </c>
      <c r="F15" s="612">
        <v>8641727.4750089981</v>
      </c>
      <c r="G15" s="611">
        <f t="shared" si="2"/>
        <v>24.750375686248745</v>
      </c>
      <c r="H15" s="186"/>
      <c r="I15" s="265"/>
      <c r="J15" s="74"/>
      <c r="K15" s="74"/>
      <c r="L15" s="74"/>
      <c r="M15" s="74"/>
      <c r="N15" s="74"/>
    </row>
    <row r="16" spans="1:14" s="4" customFormat="1" ht="15.95" customHeight="1">
      <c r="B16" s="144" t="s">
        <v>58</v>
      </c>
      <c r="C16" s="633">
        <v>186</v>
      </c>
      <c r="D16" s="612">
        <v>1631360.7499999998</v>
      </c>
      <c r="E16" s="610">
        <f t="shared" si="1"/>
        <v>3.5865391335128143</v>
      </c>
      <c r="F16" s="612">
        <v>1592146.9459299999</v>
      </c>
      <c r="G16" s="611">
        <f t="shared" si="2"/>
        <v>4.5599951136436445</v>
      </c>
      <c r="H16" s="186"/>
      <c r="I16" s="265"/>
      <c r="J16" s="74"/>
      <c r="K16" s="74"/>
      <c r="L16" s="74"/>
      <c r="M16" s="74"/>
      <c r="N16" s="74"/>
    </row>
    <row r="17" spans="2:14" s="4" customFormat="1" ht="15.95" customHeight="1">
      <c r="B17" s="144" t="s">
        <v>59</v>
      </c>
      <c r="C17" s="633">
        <v>67</v>
      </c>
      <c r="D17" s="612">
        <v>1528417.4000000001</v>
      </c>
      <c r="E17" s="610">
        <f t="shared" si="1"/>
        <v>3.3602186502537283</v>
      </c>
      <c r="F17" s="612">
        <v>1637859.2829999998</v>
      </c>
      <c r="G17" s="611">
        <f t="shared" si="2"/>
        <v>4.6909177236485098</v>
      </c>
      <c r="H17" s="186"/>
      <c r="I17" s="265"/>
      <c r="J17" s="74"/>
      <c r="K17" s="74"/>
      <c r="L17" s="74"/>
      <c r="M17" s="74"/>
      <c r="N17" s="74"/>
    </row>
    <row r="18" spans="2:14" s="4" customFormat="1" ht="15.95" customHeight="1">
      <c r="B18" s="144" t="s">
        <v>60</v>
      </c>
      <c r="C18" s="633">
        <v>186</v>
      </c>
      <c r="D18" s="612">
        <v>916750.7799999998</v>
      </c>
      <c r="E18" s="610">
        <f t="shared" si="1"/>
        <v>2.0154723890153643</v>
      </c>
      <c r="F18" s="612">
        <v>842022.99300000002</v>
      </c>
      <c r="G18" s="611">
        <f t="shared" si="2"/>
        <v>2.4115994716887199</v>
      </c>
      <c r="H18" s="186"/>
      <c r="I18" s="265"/>
      <c r="J18" s="74"/>
      <c r="K18" s="74"/>
      <c r="L18" s="74"/>
      <c r="M18" s="74"/>
      <c r="N18" s="74"/>
    </row>
    <row r="19" spans="2:14" s="4" customFormat="1" ht="15.95" customHeight="1">
      <c r="B19" s="144" t="s">
        <v>61</v>
      </c>
      <c r="C19" s="633">
        <v>110</v>
      </c>
      <c r="D19" s="612">
        <v>6473542.8099999987</v>
      </c>
      <c r="E19" s="610">
        <f t="shared" si="1"/>
        <v>14.232054204157793</v>
      </c>
      <c r="F19" s="612">
        <v>4719115.8169999998</v>
      </c>
      <c r="G19" s="611">
        <f t="shared" si="2"/>
        <v>13.515803375591528</v>
      </c>
      <c r="H19" s="186"/>
      <c r="I19" s="265"/>
      <c r="J19" s="74"/>
      <c r="K19" s="74"/>
      <c r="L19" s="74"/>
      <c r="M19" s="74"/>
      <c r="N19" s="74"/>
    </row>
    <row r="20" spans="2:14" s="4" customFormat="1" ht="15.95" customHeight="1">
      <c r="B20" s="144" t="s">
        <v>97</v>
      </c>
      <c r="C20" s="633">
        <v>1</v>
      </c>
      <c r="D20" s="612">
        <v>5164.45</v>
      </c>
      <c r="E20" s="610">
        <f t="shared" si="1"/>
        <v>1.135401966001098E-2</v>
      </c>
      <c r="F20" s="612">
        <v>0</v>
      </c>
      <c r="G20" s="611">
        <f t="shared" si="2"/>
        <v>0</v>
      </c>
      <c r="H20" s="186"/>
      <c r="I20" s="265"/>
      <c r="J20" s="74"/>
      <c r="K20" s="74"/>
      <c r="L20" s="74"/>
      <c r="M20" s="74"/>
      <c r="N20" s="74"/>
    </row>
    <row r="21" spans="2:14" s="4" customFormat="1" ht="15.95" customHeight="1">
      <c r="B21" s="144" t="s">
        <v>62</v>
      </c>
      <c r="C21" s="633">
        <v>57</v>
      </c>
      <c r="D21" s="612">
        <v>63194.680000000015</v>
      </c>
      <c r="E21" s="610">
        <f t="shared" si="1"/>
        <v>0.13893321440387707</v>
      </c>
      <c r="F21" s="612">
        <v>645040.54499999993</v>
      </c>
      <c r="G21" s="611">
        <f t="shared" si="2"/>
        <v>1.8474310683577779</v>
      </c>
      <c r="H21" s="186"/>
      <c r="I21" s="265"/>
      <c r="J21" s="74"/>
      <c r="K21" s="74"/>
      <c r="L21" s="74"/>
      <c r="M21" s="74"/>
      <c r="N21" s="74"/>
    </row>
    <row r="22" spans="2:14" s="4" customFormat="1" ht="15.95" customHeight="1">
      <c r="B22" s="144" t="s">
        <v>63</v>
      </c>
      <c r="C22" s="633">
        <v>69</v>
      </c>
      <c r="D22" s="612">
        <v>52952.26999999999</v>
      </c>
      <c r="E22" s="610">
        <f t="shared" si="1"/>
        <v>0.11641532295253308</v>
      </c>
      <c r="F22" s="612">
        <v>15122.356276999999</v>
      </c>
      <c r="G22" s="611">
        <f t="shared" si="2"/>
        <v>4.3311247687391585E-2</v>
      </c>
      <c r="H22" s="186"/>
      <c r="I22" s="265"/>
      <c r="J22" s="74"/>
      <c r="K22" s="74"/>
      <c r="L22" s="74"/>
      <c r="M22" s="74"/>
      <c r="N22" s="74"/>
    </row>
    <row r="23" spans="2:14" s="4" customFormat="1" ht="15.95" customHeight="1">
      <c r="B23" s="144" t="s">
        <v>98</v>
      </c>
      <c r="C23" s="633">
        <v>7</v>
      </c>
      <c r="D23" s="612">
        <v>296.99</v>
      </c>
      <c r="E23" s="610">
        <f t="shared" si="1"/>
        <v>6.5293115410676081E-4</v>
      </c>
      <c r="F23" s="612">
        <v>257.22199999999998</v>
      </c>
      <c r="G23" s="611">
        <f t="shared" si="2"/>
        <v>7.3669774396138829E-4</v>
      </c>
      <c r="H23" s="186"/>
      <c r="I23" s="265"/>
      <c r="J23" s="74"/>
      <c r="K23" s="74"/>
      <c r="L23" s="74"/>
      <c r="M23" s="74"/>
      <c r="N23" s="74"/>
    </row>
    <row r="24" spans="2:14" s="4" customFormat="1" ht="15.95" customHeight="1">
      <c r="B24" s="144" t="s">
        <v>99</v>
      </c>
      <c r="C24" s="633">
        <v>1</v>
      </c>
      <c r="D24" s="612">
        <v>2</v>
      </c>
      <c r="E24" s="610">
        <f t="shared" si="1"/>
        <v>4.3969908354271912E-6</v>
      </c>
      <c r="F24" s="612">
        <v>0</v>
      </c>
      <c r="G24" s="611">
        <f t="shared" si="2"/>
        <v>0</v>
      </c>
      <c r="H24" s="186"/>
      <c r="I24" s="265"/>
      <c r="J24" s="74"/>
      <c r="K24" s="74"/>
      <c r="L24" s="74"/>
      <c r="M24" s="74"/>
      <c r="N24" s="74"/>
    </row>
    <row r="25" spans="2:14" s="4" customFormat="1" ht="15.95" customHeight="1">
      <c r="B25" s="144" t="s">
        <v>64</v>
      </c>
      <c r="C25" s="633">
        <v>774</v>
      </c>
      <c r="D25" s="612">
        <v>6557438.3200000012</v>
      </c>
      <c r="E25" s="610">
        <f t="shared" si="1"/>
        <v>14.416498098459543</v>
      </c>
      <c r="F25" s="612">
        <v>2874538.8687729989</v>
      </c>
      <c r="G25" s="611">
        <f t="shared" si="2"/>
        <v>8.2328350590322348</v>
      </c>
      <c r="H25" s="186"/>
      <c r="I25" s="265"/>
      <c r="J25" s="74"/>
      <c r="K25" s="74"/>
      <c r="L25" s="74"/>
      <c r="M25" s="74"/>
      <c r="N25" s="74"/>
    </row>
    <row r="26" spans="2:14" s="4" customFormat="1" ht="15.95" customHeight="1">
      <c r="B26" s="144" t="s">
        <v>100</v>
      </c>
      <c r="C26" s="633">
        <v>170</v>
      </c>
      <c r="D26" s="612">
        <v>98899.039999999964</v>
      </c>
      <c r="E26" s="610">
        <f t="shared" si="1"/>
        <v>0.21742908625627355</v>
      </c>
      <c r="F26" s="612">
        <v>109680.84264230996</v>
      </c>
      <c r="G26" s="611">
        <f t="shared" si="2"/>
        <v>0.31413187569637818</v>
      </c>
      <c r="H26" s="186"/>
      <c r="I26" s="265"/>
      <c r="J26" s="74"/>
      <c r="K26" s="74"/>
      <c r="L26" s="74"/>
      <c r="M26" s="74"/>
      <c r="N26" s="74"/>
    </row>
    <row r="27" spans="2:14" s="4" customFormat="1" ht="15.95" customHeight="1">
      <c r="B27" s="144" t="s">
        <v>101</v>
      </c>
      <c r="C27" s="633">
        <v>3</v>
      </c>
      <c r="D27" s="612">
        <v>8743.44</v>
      </c>
      <c r="E27" s="610">
        <f t="shared" si="1"/>
        <v>1.9222412775053765E-2</v>
      </c>
      <c r="F27" s="612">
        <v>0</v>
      </c>
      <c r="G27" s="611">
        <f t="shared" si="2"/>
        <v>0</v>
      </c>
      <c r="H27" s="186"/>
      <c r="I27" s="265"/>
      <c r="J27" s="74"/>
      <c r="K27" s="74"/>
      <c r="L27" s="74"/>
      <c r="M27" s="74"/>
      <c r="N27" s="74"/>
    </row>
    <row r="28" spans="2:14" s="4" customFormat="1" ht="15.95" customHeight="1">
      <c r="B28" s="144" t="s">
        <v>123</v>
      </c>
      <c r="C28" s="633">
        <v>943</v>
      </c>
      <c r="D28" s="612">
        <v>1462729.1799999988</v>
      </c>
      <c r="E28" s="610">
        <f t="shared" si="1"/>
        <v>3.2158033995859627</v>
      </c>
      <c r="F28" s="612">
        <v>788992.13750000007</v>
      </c>
      <c r="G28" s="611">
        <f t="shared" si="2"/>
        <v>2.2597162283922976</v>
      </c>
      <c r="H28" s="186"/>
      <c r="I28" s="265"/>
      <c r="J28" s="74"/>
      <c r="K28" s="74"/>
      <c r="L28" s="74"/>
      <c r="M28" s="74"/>
      <c r="N28" s="74"/>
    </row>
    <row r="29" spans="2:14" s="4" customFormat="1" ht="15.95" customHeight="1">
      <c r="B29" s="144" t="s">
        <v>65</v>
      </c>
      <c r="C29" s="633">
        <v>24</v>
      </c>
      <c r="D29" s="612">
        <v>208523.65000000002</v>
      </c>
      <c r="E29" s="610">
        <f t="shared" si="1"/>
        <v>0.45843828900991374</v>
      </c>
      <c r="F29" s="612">
        <v>252007.42668</v>
      </c>
      <c r="G29" s="611">
        <f t="shared" si="2"/>
        <v>0.72176292345394644</v>
      </c>
      <c r="H29" s="186"/>
      <c r="I29" s="265"/>
      <c r="J29" s="74"/>
      <c r="K29" s="74"/>
      <c r="L29" s="74"/>
      <c r="M29" s="74"/>
      <c r="N29" s="74"/>
    </row>
    <row r="30" spans="2:14" s="4" customFormat="1" ht="15.95" customHeight="1">
      <c r="B30" s="144" t="s">
        <v>66</v>
      </c>
      <c r="C30" s="633">
        <v>38</v>
      </c>
      <c r="D30" s="612">
        <v>4528.8700000000017</v>
      </c>
      <c r="E30" s="610">
        <f t="shared" si="1"/>
        <v>9.9566999424205768E-3</v>
      </c>
      <c r="F30" s="612">
        <v>1411.364</v>
      </c>
      <c r="G30" s="611">
        <f t="shared" si="2"/>
        <v>4.0422229619096377E-3</v>
      </c>
      <c r="H30" s="186"/>
      <c r="I30" s="265"/>
      <c r="J30" s="74"/>
      <c r="K30" s="74"/>
      <c r="L30" s="74"/>
      <c r="M30" s="74"/>
      <c r="N30" s="74"/>
    </row>
    <row r="31" spans="2:14" s="4" customFormat="1" ht="15.95" customHeight="1">
      <c r="B31" s="144" t="s">
        <v>518</v>
      </c>
      <c r="C31" s="633">
        <v>5</v>
      </c>
      <c r="D31" s="612">
        <v>42656.280000000006</v>
      </c>
      <c r="E31" s="610">
        <f t="shared" si="1"/>
        <v>9.3779636116708115E-2</v>
      </c>
      <c r="F31" s="612">
        <v>35614.850000000006</v>
      </c>
      <c r="G31" s="611">
        <f t="shared" si="2"/>
        <v>0.10200285996735604</v>
      </c>
      <c r="H31" s="186"/>
      <c r="I31" s="265"/>
      <c r="J31" s="74"/>
      <c r="K31" s="74"/>
      <c r="L31" s="74"/>
      <c r="M31" s="74"/>
      <c r="N31" s="74"/>
    </row>
    <row r="32" spans="2:14" s="4" customFormat="1" ht="15.95" customHeight="1">
      <c r="B32" s="144" t="s">
        <v>73</v>
      </c>
      <c r="C32" s="633">
        <v>143</v>
      </c>
      <c r="D32" s="612">
        <v>1522888.28</v>
      </c>
      <c r="E32" s="610">
        <f t="shared" si="1"/>
        <v>3.3480629052697393</v>
      </c>
      <c r="F32" s="612">
        <v>918412.48800000013</v>
      </c>
      <c r="G32" s="611">
        <f t="shared" si="2"/>
        <v>2.6303831240545748</v>
      </c>
      <c r="H32" s="186"/>
      <c r="I32" s="265"/>
      <c r="J32" s="74"/>
      <c r="K32" s="74"/>
      <c r="L32" s="74"/>
      <c r="M32" s="74"/>
      <c r="N32" s="74"/>
    </row>
    <row r="33" spans="2:14" s="4" customFormat="1" ht="15.95" customHeight="1">
      <c r="B33" s="144" t="s">
        <v>102</v>
      </c>
      <c r="C33" s="633">
        <v>782</v>
      </c>
      <c r="D33" s="612">
        <v>4091319.4999999972</v>
      </c>
      <c r="E33" s="610">
        <f t="shared" si="1"/>
        <v>8.9947471731522732</v>
      </c>
      <c r="F33" s="612">
        <v>3494054.6322029601</v>
      </c>
      <c r="G33" s="611">
        <f t="shared" si="2"/>
        <v>10.007161770073164</v>
      </c>
      <c r="H33" s="186"/>
      <c r="I33" s="265"/>
      <c r="J33" s="74"/>
      <c r="K33" s="74"/>
      <c r="L33" s="74"/>
      <c r="M33" s="74"/>
      <c r="N33" s="74"/>
    </row>
    <row r="34" spans="2:14" s="4" customFormat="1" ht="15.95" customHeight="1">
      <c r="B34" s="144" t="s">
        <v>103</v>
      </c>
      <c r="C34" s="633">
        <v>210</v>
      </c>
      <c r="D34" s="612">
        <v>1173198.44</v>
      </c>
      <c r="E34" s="610">
        <f t="shared" si="1"/>
        <v>2.5792713944087389</v>
      </c>
      <c r="F34" s="612">
        <v>1182795.4940000002</v>
      </c>
      <c r="G34" s="611">
        <f t="shared" si="2"/>
        <v>3.3875903771741767</v>
      </c>
      <c r="H34" s="186"/>
      <c r="I34" s="265"/>
      <c r="J34" s="74"/>
      <c r="K34" s="74"/>
      <c r="L34" s="74"/>
      <c r="M34" s="74"/>
      <c r="N34" s="74"/>
    </row>
    <row r="35" spans="2:14" s="4" customFormat="1" ht="15.95" customHeight="1">
      <c r="B35" s="144" t="s">
        <v>67</v>
      </c>
      <c r="C35" s="633">
        <v>413</v>
      </c>
      <c r="D35" s="612">
        <v>2170584.62</v>
      </c>
      <c r="E35" s="610">
        <f t="shared" si="1"/>
        <v>4.7720203408296067</v>
      </c>
      <c r="F35" s="612">
        <v>1887285.6777200005</v>
      </c>
      <c r="G35" s="611">
        <f t="shared" si="2"/>
        <v>5.4052884317319831</v>
      </c>
      <c r="H35" s="186"/>
      <c r="I35" s="265"/>
      <c r="J35" s="74"/>
      <c r="K35" s="74"/>
      <c r="L35" s="74"/>
      <c r="M35" s="74"/>
      <c r="N35" s="74"/>
    </row>
    <row r="36" spans="2:14" s="9" customFormat="1" ht="15.95" customHeight="1" thickBot="1">
      <c r="B36" s="145" t="s">
        <v>68</v>
      </c>
      <c r="C36" s="634">
        <v>622</v>
      </c>
      <c r="D36" s="613">
        <v>1128289.0499999993</v>
      </c>
      <c r="E36" s="614">
        <f t="shared" si="1"/>
        <v>2.4805383062814248</v>
      </c>
      <c r="F36" s="613">
        <v>535896.96699999995</v>
      </c>
      <c r="G36" s="615">
        <f t="shared" si="2"/>
        <v>1.5348379477052916</v>
      </c>
      <c r="H36" s="187"/>
      <c r="I36" s="265"/>
      <c r="J36" s="74"/>
      <c r="K36" s="74"/>
      <c r="L36" s="74"/>
      <c r="M36" s="74"/>
      <c r="N36" s="74"/>
    </row>
    <row r="37" spans="2:14" s="9" customFormat="1" ht="15.95" customHeight="1">
      <c r="B37" s="188" t="s">
        <v>520</v>
      </c>
      <c r="C37" s="429"/>
      <c r="D37" s="430"/>
      <c r="E37" s="431"/>
      <c r="F37" s="616"/>
      <c r="G37" s="617"/>
      <c r="H37" s="187"/>
      <c r="I37" s="265"/>
      <c r="J37" s="74"/>
      <c r="K37" s="74"/>
      <c r="L37" s="74"/>
      <c r="M37" s="74"/>
      <c r="N37" s="74"/>
    </row>
    <row r="38" spans="2:14" s="4" customFormat="1" ht="39.950000000000003" customHeight="1">
      <c r="B38" s="123"/>
      <c r="C38" s="189"/>
      <c r="D38" s="190"/>
      <c r="E38" s="191"/>
      <c r="F38" s="190"/>
      <c r="G38" s="191"/>
      <c r="H38" s="186"/>
      <c r="I38" s="181"/>
      <c r="J38" s="10"/>
    </row>
    <row r="39" spans="2:14" s="4" customFormat="1" ht="26.1" customHeight="1">
      <c r="B39" s="279" t="s">
        <v>738</v>
      </c>
      <c r="C39" s="136"/>
      <c r="D39" s="137" t="s">
        <v>15</v>
      </c>
      <c r="E39" s="136"/>
      <c r="F39" s="137"/>
      <c r="G39" s="136"/>
      <c r="H39" s="186"/>
      <c r="I39" s="136"/>
      <c r="M39" s="16"/>
    </row>
    <row r="40" spans="2:14" s="4" customFormat="1" ht="20.100000000000001" customHeight="1" thickBot="1">
      <c r="B40" s="126"/>
      <c r="C40" s="136"/>
      <c r="D40" s="137"/>
      <c r="E40" s="136"/>
      <c r="F40" s="137"/>
      <c r="G40" s="136"/>
      <c r="H40" s="181"/>
      <c r="I40" s="136"/>
    </row>
    <row r="41" spans="2:14" s="18" customFormat="1" ht="17.100000000000001" customHeight="1">
      <c r="B41" s="736" t="s">
        <v>48</v>
      </c>
      <c r="C41" s="741" t="s">
        <v>14</v>
      </c>
      <c r="D41" s="743" t="s">
        <v>49</v>
      </c>
      <c r="E41" s="744"/>
      <c r="F41" s="743" t="s">
        <v>50</v>
      </c>
      <c r="G41" s="745"/>
      <c r="H41" s="178"/>
      <c r="I41" s="178"/>
    </row>
    <row r="42" spans="2:14" s="18" customFormat="1" ht="17.100000000000001" customHeight="1">
      <c r="B42" s="737"/>
      <c r="C42" s="742"/>
      <c r="D42" s="192" t="s">
        <v>414</v>
      </c>
      <c r="E42" s="139" t="s">
        <v>37</v>
      </c>
      <c r="F42" s="192" t="s">
        <v>414</v>
      </c>
      <c r="G42" s="140" t="s">
        <v>37</v>
      </c>
      <c r="H42" s="178"/>
      <c r="I42" s="178"/>
    </row>
    <row r="43" spans="2:14" s="4" customFormat="1" ht="17.100000000000001" customHeight="1" thickBot="1">
      <c r="B43" s="193" t="s">
        <v>11</v>
      </c>
      <c r="C43" s="194">
        <f>SUM(C44:C69)</f>
        <v>7635</v>
      </c>
      <c r="D43" s="195">
        <f>SUM(D44:D69)</f>
        <v>42913182.449999988</v>
      </c>
      <c r="E43" s="196">
        <f>SUM(E44:E69)</f>
        <v>99.999999999999986</v>
      </c>
      <c r="F43" s="195">
        <f>SUM(F44:F69)</f>
        <v>32870931.978331368</v>
      </c>
      <c r="G43" s="197">
        <f>SUM(G44:G69)</f>
        <v>100</v>
      </c>
      <c r="H43" s="178"/>
      <c r="I43" s="178"/>
      <c r="J43" s="76"/>
      <c r="K43" s="75"/>
      <c r="L43" s="75"/>
      <c r="M43" s="75"/>
      <c r="N43" s="75"/>
    </row>
    <row r="44" spans="2:14" s="4" customFormat="1" ht="17.100000000000001" customHeight="1" thickTop="1">
      <c r="B44" s="143" t="s">
        <v>52</v>
      </c>
      <c r="C44" s="198">
        <v>44</v>
      </c>
      <c r="D44" s="199">
        <v>47205.570000000007</v>
      </c>
      <c r="E44" s="200">
        <f>D44/$D$43*100</f>
        <v>0.11000249178676334</v>
      </c>
      <c r="F44" s="199">
        <v>49799.518999999993</v>
      </c>
      <c r="G44" s="201">
        <f>F44/$F$43*100</f>
        <v>0.1515001735662013</v>
      </c>
      <c r="H44" s="178"/>
      <c r="I44" s="178"/>
      <c r="J44" s="76"/>
      <c r="K44" s="75"/>
      <c r="L44" s="75"/>
      <c r="M44" s="75"/>
      <c r="N44" s="75"/>
    </row>
    <row r="45" spans="2:14" s="4" customFormat="1" ht="17.100000000000001" customHeight="1">
      <c r="B45" s="144" t="s">
        <v>53</v>
      </c>
      <c r="C45" s="202">
        <v>1</v>
      </c>
      <c r="D45" s="203">
        <v>5.44</v>
      </c>
      <c r="E45" s="200">
        <f t="shared" ref="E45:E69" si="3">D45/$D$43*100</f>
        <v>1.2676757325883207E-5</v>
      </c>
      <c r="F45" s="203">
        <v>0</v>
      </c>
      <c r="G45" s="201">
        <f t="shared" ref="G45:G69" si="4">F45/$F$43*100</f>
        <v>0</v>
      </c>
      <c r="H45" s="178"/>
      <c r="I45" s="178"/>
      <c r="J45" s="76"/>
      <c r="K45" s="75"/>
      <c r="L45" s="75"/>
      <c r="M45" s="75"/>
      <c r="N45" s="75"/>
    </row>
    <row r="46" spans="2:14" s="4" customFormat="1" ht="17.100000000000001" customHeight="1">
      <c r="B46" s="144" t="s">
        <v>54</v>
      </c>
      <c r="C46" s="202">
        <v>88</v>
      </c>
      <c r="D46" s="203">
        <v>136931.74000000002</v>
      </c>
      <c r="E46" s="200">
        <f t="shared" si="3"/>
        <v>0.31909015407921598</v>
      </c>
      <c r="F46" s="203">
        <v>120570.56600000002</v>
      </c>
      <c r="G46" s="201">
        <f t="shared" si="4"/>
        <v>0.3667999619830693</v>
      </c>
      <c r="H46" s="178"/>
      <c r="I46" s="178"/>
      <c r="J46" s="76"/>
      <c r="K46" s="75"/>
      <c r="L46" s="75"/>
      <c r="M46" s="75"/>
      <c r="N46" s="75"/>
    </row>
    <row r="47" spans="2:14" s="4" customFormat="1" ht="17.100000000000001" customHeight="1">
      <c r="B47" s="144" t="s">
        <v>55</v>
      </c>
      <c r="C47" s="204">
        <v>7</v>
      </c>
      <c r="D47" s="203">
        <v>5515.6699999999992</v>
      </c>
      <c r="E47" s="200">
        <f t="shared" si="3"/>
        <v>1.2853090088171731E-2</v>
      </c>
      <c r="F47" s="203">
        <v>2311.27</v>
      </c>
      <c r="G47" s="201">
        <f t="shared" si="4"/>
        <v>7.0313491613915825E-3</v>
      </c>
      <c r="H47" s="186"/>
      <c r="I47" s="265"/>
      <c r="J47" s="76"/>
      <c r="K47" s="75"/>
      <c r="L47" s="75"/>
      <c r="M47" s="75"/>
      <c r="N47" s="75"/>
    </row>
    <row r="48" spans="2:14" s="4" customFormat="1" ht="17.100000000000001" customHeight="1">
      <c r="B48" s="144" t="s">
        <v>56</v>
      </c>
      <c r="C48" s="204">
        <v>2655</v>
      </c>
      <c r="D48" s="203">
        <v>4631332.0999999885</v>
      </c>
      <c r="E48" s="200">
        <f t="shared" si="3"/>
        <v>10.792329618983992</v>
      </c>
      <c r="F48" s="203">
        <v>2966293.9454971007</v>
      </c>
      <c r="G48" s="201">
        <f t="shared" si="4"/>
        <v>9.0240640193971124</v>
      </c>
      <c r="H48" s="186"/>
      <c r="I48" s="265"/>
      <c r="J48" s="76"/>
      <c r="K48" s="75"/>
      <c r="L48" s="75"/>
      <c r="M48" s="75"/>
      <c r="N48" s="75"/>
    </row>
    <row r="49" spans="2:14" s="4" customFormat="1" ht="17.100000000000001" customHeight="1">
      <c r="B49" s="144" t="s">
        <v>57</v>
      </c>
      <c r="C49" s="204">
        <v>200</v>
      </c>
      <c r="D49" s="205">
        <v>9507827.1900000051</v>
      </c>
      <c r="E49" s="200">
        <f t="shared" si="3"/>
        <v>22.155959188247078</v>
      </c>
      <c r="F49" s="205">
        <v>8632798.1830089968</v>
      </c>
      <c r="G49" s="201">
        <f t="shared" si="4"/>
        <v>26.262711956873531</v>
      </c>
      <c r="H49" s="186"/>
      <c r="I49" s="265"/>
      <c r="J49" s="76"/>
      <c r="K49" s="75"/>
      <c r="L49" s="75"/>
      <c r="M49" s="75"/>
      <c r="N49" s="75"/>
    </row>
    <row r="50" spans="2:14" s="4" customFormat="1" ht="17.100000000000001" customHeight="1">
      <c r="B50" s="144" t="s">
        <v>58</v>
      </c>
      <c r="C50" s="204">
        <v>151</v>
      </c>
      <c r="D50" s="205">
        <v>1216219.2399999998</v>
      </c>
      <c r="E50" s="200">
        <f t="shared" si="3"/>
        <v>2.8341390001011222</v>
      </c>
      <c r="F50" s="205">
        <v>1244379.95193</v>
      </c>
      <c r="G50" s="201">
        <f t="shared" si="4"/>
        <v>3.78565461043301</v>
      </c>
      <c r="H50" s="186"/>
      <c r="I50" s="265"/>
      <c r="J50" s="76"/>
      <c r="K50" s="75"/>
      <c r="L50" s="75"/>
      <c r="M50" s="75"/>
      <c r="N50" s="75"/>
    </row>
    <row r="51" spans="2:14" s="4" customFormat="1" ht="17.100000000000001" customHeight="1">
      <c r="B51" s="144" t="s">
        <v>59</v>
      </c>
      <c r="C51" s="204">
        <v>67</v>
      </c>
      <c r="D51" s="205">
        <v>1528417.4000000001</v>
      </c>
      <c r="E51" s="200">
        <f t="shared" si="3"/>
        <v>3.5616500868487804</v>
      </c>
      <c r="F51" s="205">
        <v>1637859.2829999998</v>
      </c>
      <c r="G51" s="201">
        <f t="shared" si="4"/>
        <v>4.9826980387403745</v>
      </c>
      <c r="H51" s="186"/>
      <c r="I51" s="265"/>
      <c r="J51" s="76"/>
      <c r="K51" s="75"/>
      <c r="L51" s="75"/>
      <c r="M51" s="75"/>
      <c r="N51" s="75"/>
    </row>
    <row r="52" spans="2:14" s="4" customFormat="1" ht="17.100000000000001" customHeight="1">
      <c r="B52" s="144" t="s">
        <v>60</v>
      </c>
      <c r="C52" s="204">
        <v>185</v>
      </c>
      <c r="D52" s="205">
        <v>916750.2899999998</v>
      </c>
      <c r="E52" s="200">
        <f t="shared" si="3"/>
        <v>2.1362906166843847</v>
      </c>
      <c r="F52" s="205">
        <v>842022.99300000002</v>
      </c>
      <c r="G52" s="201">
        <f t="shared" si="4"/>
        <v>2.5616036489475396</v>
      </c>
      <c r="H52" s="186"/>
      <c r="I52" s="265"/>
      <c r="J52" s="76"/>
      <c r="K52" s="75"/>
      <c r="L52" s="75"/>
      <c r="M52" s="75"/>
      <c r="N52" s="75"/>
    </row>
    <row r="53" spans="2:14" s="4" customFormat="1" ht="17.100000000000001" customHeight="1">
      <c r="B53" s="144" t="s">
        <v>61</v>
      </c>
      <c r="C53" s="204">
        <v>108</v>
      </c>
      <c r="D53" s="205">
        <v>6464802.379999999</v>
      </c>
      <c r="E53" s="200">
        <f t="shared" si="3"/>
        <v>15.06484024467871</v>
      </c>
      <c r="F53" s="205">
        <v>4710375.3870000001</v>
      </c>
      <c r="G53" s="201">
        <f t="shared" si="4"/>
        <v>14.329911272686443</v>
      </c>
      <c r="H53" s="186"/>
      <c r="I53" s="265"/>
      <c r="J53" s="76"/>
      <c r="K53" s="75"/>
      <c r="L53" s="75"/>
      <c r="M53" s="75"/>
      <c r="N53" s="75"/>
    </row>
    <row r="54" spans="2:14" s="4" customFormat="1" ht="17.100000000000001" customHeight="1">
      <c r="B54" s="144" t="s">
        <v>97</v>
      </c>
      <c r="C54" s="204">
        <v>1</v>
      </c>
      <c r="D54" s="205">
        <v>5164.45</v>
      </c>
      <c r="E54" s="200">
        <f t="shared" si="3"/>
        <v>1.2034646943319398E-2</v>
      </c>
      <c r="F54" s="203">
        <v>0</v>
      </c>
      <c r="G54" s="201">
        <f t="shared" si="4"/>
        <v>0</v>
      </c>
      <c r="H54" s="186"/>
      <c r="I54" s="265"/>
      <c r="J54" s="76"/>
      <c r="K54" s="75"/>
      <c r="L54" s="75"/>
      <c r="M54" s="75"/>
      <c r="N54" s="75"/>
    </row>
    <row r="55" spans="2:14" s="4" customFormat="1" ht="17.100000000000001" customHeight="1">
      <c r="B55" s="144" t="s">
        <v>62</v>
      </c>
      <c r="C55" s="204">
        <v>42</v>
      </c>
      <c r="D55" s="205">
        <v>36682.35</v>
      </c>
      <c r="E55" s="200">
        <f t="shared" si="3"/>
        <v>8.54803766715279E-2</v>
      </c>
      <c r="F55" s="205">
        <v>642324.65700000001</v>
      </c>
      <c r="G55" s="201">
        <f t="shared" si="4"/>
        <v>1.9540810629385945</v>
      </c>
      <c r="H55" s="186"/>
      <c r="I55" s="265"/>
      <c r="J55" s="76"/>
      <c r="K55" s="75"/>
      <c r="L55" s="75"/>
      <c r="M55" s="75"/>
      <c r="N55" s="75"/>
    </row>
    <row r="56" spans="2:14" s="4" customFormat="1" ht="17.100000000000001" customHeight="1">
      <c r="B56" s="144" t="s">
        <v>63</v>
      </c>
      <c r="C56" s="204">
        <v>65</v>
      </c>
      <c r="D56" s="205">
        <v>52942.529999999992</v>
      </c>
      <c r="E56" s="200">
        <f t="shared" si="3"/>
        <v>0.12337125092431826</v>
      </c>
      <c r="F56" s="205">
        <v>15097.022376999999</v>
      </c>
      <c r="G56" s="201">
        <f t="shared" si="4"/>
        <v>4.5928184777212916E-2</v>
      </c>
      <c r="H56" s="186"/>
      <c r="I56" s="265"/>
      <c r="J56" s="76"/>
      <c r="K56" s="75"/>
      <c r="L56" s="75"/>
      <c r="M56" s="75"/>
      <c r="N56" s="75"/>
    </row>
    <row r="57" spans="2:14" s="4" customFormat="1" ht="17.100000000000001" customHeight="1">
      <c r="B57" s="144" t="s">
        <v>98</v>
      </c>
      <c r="C57" s="204">
        <v>2</v>
      </c>
      <c r="D57" s="205">
        <v>194.44</v>
      </c>
      <c r="E57" s="200">
        <f t="shared" si="3"/>
        <v>4.5310086294939896E-4</v>
      </c>
      <c r="F57" s="205">
        <v>198.5</v>
      </c>
      <c r="G57" s="201">
        <f t="shared" si="4"/>
        <v>6.0387700638014127E-4</v>
      </c>
      <c r="H57" s="186"/>
      <c r="I57" s="265"/>
      <c r="J57" s="76"/>
      <c r="K57" s="75"/>
      <c r="L57" s="75"/>
      <c r="M57" s="75"/>
      <c r="N57" s="75"/>
    </row>
    <row r="58" spans="2:14" s="4" customFormat="1" ht="17.100000000000001" customHeight="1">
      <c r="B58" s="144" t="s">
        <v>64</v>
      </c>
      <c r="C58" s="204">
        <v>721</v>
      </c>
      <c r="D58" s="205">
        <v>6479084.169999999</v>
      </c>
      <c r="E58" s="200">
        <f t="shared" si="3"/>
        <v>15.098120903871582</v>
      </c>
      <c r="F58" s="205">
        <v>2827604.4447729983</v>
      </c>
      <c r="G58" s="201">
        <f t="shared" si="4"/>
        <v>8.602142606230224</v>
      </c>
      <c r="H58" s="186"/>
      <c r="I58" s="265"/>
      <c r="J58" s="76"/>
      <c r="K58" s="75"/>
      <c r="L58" s="75"/>
      <c r="M58" s="75"/>
      <c r="N58" s="75"/>
    </row>
    <row r="59" spans="2:14" s="4" customFormat="1" ht="17.100000000000001" customHeight="1">
      <c r="B59" s="144" t="s">
        <v>100</v>
      </c>
      <c r="C59" s="204">
        <v>170</v>
      </c>
      <c r="D59" s="205">
        <v>98899.039999999964</v>
      </c>
      <c r="E59" s="200">
        <f t="shared" si="3"/>
        <v>0.23046307533875293</v>
      </c>
      <c r="F59" s="205">
        <v>109680.84264230996</v>
      </c>
      <c r="G59" s="201">
        <f t="shared" si="4"/>
        <v>0.33367122877626942</v>
      </c>
      <c r="H59" s="186"/>
      <c r="I59" s="265"/>
      <c r="J59" s="76"/>
      <c r="K59" s="75"/>
      <c r="L59" s="75"/>
      <c r="M59" s="75"/>
      <c r="N59" s="75"/>
    </row>
    <row r="60" spans="2:14" s="4" customFormat="1" ht="17.100000000000001" customHeight="1">
      <c r="B60" s="144" t="s">
        <v>101</v>
      </c>
      <c r="C60" s="204">
        <v>3</v>
      </c>
      <c r="D60" s="205">
        <v>8743.44</v>
      </c>
      <c r="E60" s="200">
        <f t="shared" si="3"/>
        <v>2.0374718212025782E-2</v>
      </c>
      <c r="F60" s="203">
        <v>0</v>
      </c>
      <c r="G60" s="201">
        <f t="shared" si="4"/>
        <v>0</v>
      </c>
      <c r="H60" s="186"/>
      <c r="I60" s="265"/>
      <c r="J60" s="76"/>
      <c r="K60" s="75"/>
      <c r="L60" s="75"/>
      <c r="M60" s="75"/>
      <c r="N60" s="75"/>
    </row>
    <row r="61" spans="2:14" s="4" customFormat="1" ht="17.100000000000001" customHeight="1">
      <c r="B61" s="144" t="s">
        <v>123</v>
      </c>
      <c r="C61" s="204">
        <v>942</v>
      </c>
      <c r="D61" s="205">
        <v>1462712.1799999988</v>
      </c>
      <c r="E61" s="200">
        <f t="shared" si="3"/>
        <v>3.4085381146091138</v>
      </c>
      <c r="F61" s="205">
        <v>788976.63750000007</v>
      </c>
      <c r="G61" s="201">
        <f t="shared" si="4"/>
        <v>2.4002259443696214</v>
      </c>
      <c r="H61" s="186"/>
      <c r="I61" s="265"/>
      <c r="J61" s="76"/>
      <c r="K61" s="75"/>
      <c r="L61" s="75"/>
      <c r="M61" s="75"/>
      <c r="N61" s="75"/>
    </row>
    <row r="62" spans="2:14" s="4" customFormat="1" ht="17.100000000000001" customHeight="1">
      <c r="B62" s="144" t="s">
        <v>65</v>
      </c>
      <c r="C62" s="204">
        <v>23</v>
      </c>
      <c r="D62" s="205">
        <v>204523.65000000002</v>
      </c>
      <c r="E62" s="200">
        <f t="shared" si="3"/>
        <v>0.47659865412755026</v>
      </c>
      <c r="F62" s="205">
        <v>242007.42668</v>
      </c>
      <c r="G62" s="201">
        <f t="shared" si="4"/>
        <v>0.73623536697874026</v>
      </c>
      <c r="H62" s="186"/>
      <c r="I62" s="265"/>
      <c r="J62" s="76"/>
      <c r="K62" s="75"/>
      <c r="L62" s="75"/>
      <c r="M62" s="75"/>
      <c r="N62" s="75"/>
    </row>
    <row r="63" spans="2:14" s="4" customFormat="1" ht="17.100000000000001" customHeight="1">
      <c r="B63" s="144" t="s">
        <v>66</v>
      </c>
      <c r="C63" s="204">
        <v>34</v>
      </c>
      <c r="D63" s="205">
        <v>3604.68</v>
      </c>
      <c r="E63" s="200">
        <f t="shared" si="3"/>
        <v>8.3999363230633593E-3</v>
      </c>
      <c r="F63" s="205">
        <v>1401.364</v>
      </c>
      <c r="G63" s="201">
        <f t="shared" si="4"/>
        <v>4.263231723772797E-3</v>
      </c>
      <c r="H63" s="186"/>
      <c r="I63" s="265"/>
      <c r="J63" s="76"/>
      <c r="K63" s="75"/>
      <c r="L63" s="75"/>
      <c r="M63" s="75"/>
      <c r="N63" s="75"/>
    </row>
    <row r="64" spans="2:14" s="4" customFormat="1" ht="17.100000000000001" customHeight="1">
      <c r="B64" s="144" t="s">
        <v>413</v>
      </c>
      <c r="C64" s="204">
        <v>5</v>
      </c>
      <c r="D64" s="205">
        <v>42656.280000000006</v>
      </c>
      <c r="E64" s="200">
        <f t="shared" si="3"/>
        <v>9.9401343747228921E-2</v>
      </c>
      <c r="F64" s="205">
        <v>35614.850000000006</v>
      </c>
      <c r="G64" s="201">
        <f t="shared" si="4"/>
        <v>0.10834755164069408</v>
      </c>
      <c r="H64" s="186"/>
      <c r="I64" s="265"/>
      <c r="J64" s="76"/>
      <c r="K64" s="75"/>
      <c r="L64" s="75"/>
      <c r="M64" s="75"/>
      <c r="N64" s="75"/>
    </row>
    <row r="65" spans="2:14" s="4" customFormat="1" ht="17.100000000000001" customHeight="1">
      <c r="B65" s="144" t="s">
        <v>73</v>
      </c>
      <c r="C65" s="204">
        <v>124</v>
      </c>
      <c r="D65" s="205">
        <v>1520346.33</v>
      </c>
      <c r="E65" s="200">
        <f t="shared" si="3"/>
        <v>3.5428421832182257</v>
      </c>
      <c r="F65" s="205">
        <v>917296.946</v>
      </c>
      <c r="G65" s="201">
        <f t="shared" si="4"/>
        <v>2.7906021849477383</v>
      </c>
      <c r="H65" s="186"/>
      <c r="I65" s="265"/>
      <c r="J65" s="76"/>
      <c r="K65" s="75"/>
      <c r="L65" s="75"/>
      <c r="M65" s="75"/>
      <c r="N65" s="75"/>
    </row>
    <row r="66" spans="2:14" s="4" customFormat="1" ht="17.100000000000001" customHeight="1">
      <c r="B66" s="144" t="s">
        <v>102</v>
      </c>
      <c r="C66" s="204">
        <v>754</v>
      </c>
      <c r="D66" s="205">
        <v>4071579.1199999982</v>
      </c>
      <c r="E66" s="200">
        <f t="shared" si="3"/>
        <v>9.4879449333406392</v>
      </c>
      <c r="F66" s="205">
        <v>3480168.4602029608</v>
      </c>
      <c r="G66" s="201">
        <f t="shared" si="4"/>
        <v>10.587373861188663</v>
      </c>
      <c r="H66" s="186"/>
      <c r="I66" s="265"/>
      <c r="J66" s="76"/>
      <c r="K66" s="75"/>
      <c r="L66" s="75"/>
      <c r="M66" s="75"/>
      <c r="N66" s="75"/>
    </row>
    <row r="67" spans="2:14" s="4" customFormat="1" ht="17.100000000000001" customHeight="1">
      <c r="B67" s="144" t="s">
        <v>103</v>
      </c>
      <c r="C67" s="204">
        <v>210</v>
      </c>
      <c r="D67" s="205">
        <v>1173198.44</v>
      </c>
      <c r="E67" s="200">
        <f t="shared" si="3"/>
        <v>2.7338882204016084</v>
      </c>
      <c r="F67" s="205">
        <v>1182795.4940000002</v>
      </c>
      <c r="G67" s="201">
        <f t="shared" si="4"/>
        <v>3.5983022774641835</v>
      </c>
      <c r="H67" s="186"/>
      <c r="I67" s="265"/>
      <c r="J67" s="76"/>
      <c r="K67" s="75"/>
      <c r="L67" s="75"/>
      <c r="M67" s="75"/>
      <c r="N67" s="75"/>
    </row>
    <row r="68" spans="2:14" s="4" customFormat="1" ht="17.100000000000001" customHeight="1">
      <c r="B68" s="144" t="s">
        <v>67</v>
      </c>
      <c r="C68" s="204">
        <v>412</v>
      </c>
      <c r="D68" s="205">
        <v>2170583.6900000004</v>
      </c>
      <c r="E68" s="200">
        <f t="shared" si="3"/>
        <v>5.0580813775092111</v>
      </c>
      <c r="F68" s="205">
        <v>1887285.6777200005</v>
      </c>
      <c r="G68" s="201">
        <f t="shared" si="4"/>
        <v>5.7415034017414097</v>
      </c>
      <c r="H68" s="186"/>
      <c r="I68" s="265"/>
      <c r="J68" s="76"/>
      <c r="K68" s="75"/>
      <c r="L68" s="75"/>
      <c r="M68" s="75"/>
      <c r="N68" s="75"/>
    </row>
    <row r="69" spans="2:14" s="4" customFormat="1" ht="17.100000000000001" customHeight="1" thickBot="1">
      <c r="B69" s="145" t="s">
        <v>68</v>
      </c>
      <c r="C69" s="206">
        <v>621</v>
      </c>
      <c r="D69" s="207">
        <v>1127260.6399999994</v>
      </c>
      <c r="E69" s="208">
        <f t="shared" si="3"/>
        <v>2.6268399956433428</v>
      </c>
      <c r="F69" s="207">
        <v>534068.55700000003</v>
      </c>
      <c r="G69" s="209">
        <f t="shared" si="4"/>
        <v>1.624744188427818</v>
      </c>
      <c r="H69" s="186"/>
      <c r="I69" s="265"/>
      <c r="J69" s="76"/>
      <c r="K69" s="75"/>
      <c r="L69" s="75"/>
      <c r="M69" s="75"/>
      <c r="N69" s="75"/>
    </row>
    <row r="70" spans="2:14" s="4" customFormat="1" ht="17.100000000000001" customHeight="1">
      <c r="B70" s="123" t="s">
        <v>415</v>
      </c>
      <c r="C70" s="189"/>
      <c r="D70" s="190"/>
      <c r="E70" s="191"/>
      <c r="F70" s="190"/>
      <c r="G70" s="191"/>
      <c r="H70" s="186"/>
      <c r="I70" s="265"/>
      <c r="J70" s="76"/>
      <c r="K70" s="75"/>
      <c r="L70" s="75"/>
      <c r="M70" s="75"/>
      <c r="N70" s="75"/>
    </row>
    <row r="71" spans="2:14" s="4" customFormat="1" ht="15.95" customHeight="1">
      <c r="B71"/>
      <c r="C71"/>
      <c r="D71" s="17"/>
      <c r="E71"/>
      <c r="F71" s="17"/>
      <c r="G71"/>
      <c r="H71" s="19"/>
      <c r="I71" s="10"/>
      <c r="J71" s="10"/>
    </row>
    <row r="72" spans="2:14">
      <c r="J72" s="4"/>
      <c r="K72" s="4"/>
    </row>
    <row r="73" spans="2:14">
      <c r="J73" s="4"/>
      <c r="K73" s="4"/>
    </row>
    <row r="74" spans="2:14">
      <c r="J74" s="4"/>
      <c r="K74" s="4"/>
    </row>
    <row r="75" spans="2:14">
      <c r="J75" s="4"/>
      <c r="K75" s="4"/>
    </row>
    <row r="76" spans="2:14">
      <c r="J76" s="4"/>
      <c r="K76" s="4"/>
    </row>
    <row r="77" spans="2:14">
      <c r="J77" s="4"/>
      <c r="K77" s="4"/>
    </row>
    <row r="78" spans="2:14">
      <c r="J78" s="4"/>
      <c r="K78" s="4"/>
    </row>
    <row r="79" spans="2:14">
      <c r="J79" s="4"/>
      <c r="K79" s="4"/>
    </row>
    <row r="80" spans="2:14">
      <c r="J80" s="4"/>
      <c r="K80" s="4"/>
    </row>
  </sheetData>
  <mergeCells count="8">
    <mergeCell ref="B7:B8"/>
    <mergeCell ref="C7:C8"/>
    <mergeCell ref="D7:E7"/>
    <mergeCell ref="F7:G7"/>
    <mergeCell ref="B41:B42"/>
    <mergeCell ref="C41:C42"/>
    <mergeCell ref="D41:E41"/>
    <mergeCell ref="F41:G41"/>
  </mergeCells>
  <phoneticPr fontId="10" type="noConversion"/>
  <pageMargins left="0.78740157480314965" right="0.78740157480314965" top="0.70866141732283472" bottom="0.70866141732283472" header="0.31496062992125984" footer="0.31496062992125984"/>
  <pageSetup paperSize="9" scale="80" firstPageNumber="17" orientation="landscape" r:id="rId1"/>
  <headerFooter differentOddEven="1" scaleWithDoc="0" alignWithMargins="0">
    <oddFooter>&amp;L&amp;9Ⅱ. 폐기물 재활용실적&amp;C-&amp;P--&amp;R&amp;9  2. 2014년 재활용실적(1. 총괄현황)</oddFooter>
    <evenHeader>&amp;L&amp;9Ⅱ. 폐기물 재활용실적&amp;C-&amp;P--&amp;R&amp;9 2. 2014년 재활용실적(1. 총괄현황)</even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3"/>
  <sheetViews>
    <sheetView view="pageBreakPreview" zoomScale="85" zoomScaleSheetLayoutView="85" workbookViewId="0"/>
  </sheetViews>
  <sheetFormatPr defaultRowHeight="20.100000000000001" customHeight="1"/>
  <cols>
    <col min="1" max="1" width="12" style="82" customWidth="1"/>
    <col min="2" max="2" width="7.77734375" style="82" customWidth="1"/>
    <col min="3" max="3" width="8.6640625" style="82" customWidth="1"/>
    <col min="4" max="4" width="7.77734375" style="82" customWidth="1"/>
    <col min="5" max="5" width="1.77734375" style="82" customWidth="1"/>
    <col min="6" max="6" width="7.77734375" style="82" customWidth="1"/>
    <col min="7" max="7" width="8.6640625" style="82" customWidth="1"/>
    <col min="8" max="8" width="7.77734375" style="82" customWidth="1"/>
    <col min="9" max="9" width="1.77734375" style="82" customWidth="1"/>
    <col min="10" max="10" width="7.77734375" style="82" customWidth="1"/>
    <col min="11" max="11" width="8.6640625" style="82" customWidth="1"/>
    <col min="12" max="12" width="7.77734375" style="82" customWidth="1"/>
    <col min="13" max="13" width="1.77734375" style="82" customWidth="1"/>
    <col min="14" max="14" width="7.77734375" style="82" customWidth="1"/>
    <col min="15" max="15" width="8.6640625" style="82" customWidth="1"/>
    <col min="16" max="16" width="7.77734375" style="82" customWidth="1"/>
    <col min="17" max="17" width="1.77734375" style="82" customWidth="1"/>
    <col min="18" max="18" width="7.77734375" style="82" customWidth="1"/>
    <col min="19" max="19" width="8.6640625" style="82" customWidth="1"/>
    <col min="20" max="20" width="7.77734375" style="82" customWidth="1"/>
    <col min="21" max="16384" width="8.88671875" style="82"/>
  </cols>
  <sheetData>
    <row r="1" spans="1:25" ht="24" customHeight="1">
      <c r="A1" s="630" t="s">
        <v>541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</row>
    <row r="2" spans="1:25" ht="20.100000000000001" customHeight="1">
      <c r="A2" s="130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50"/>
      <c r="Q2" s="149"/>
      <c r="R2" s="149"/>
      <c r="S2" s="149"/>
      <c r="T2" s="149"/>
    </row>
    <row r="3" spans="1:25" ht="20.100000000000001" customHeight="1" thickBot="1">
      <c r="A3" s="151"/>
      <c r="B3" s="748" t="s">
        <v>521</v>
      </c>
      <c r="C3" s="748"/>
      <c r="D3" s="748"/>
      <c r="E3" s="432"/>
      <c r="F3" s="748" t="s">
        <v>522</v>
      </c>
      <c r="G3" s="748"/>
      <c r="H3" s="748"/>
      <c r="I3" s="432"/>
      <c r="J3" s="748" t="s">
        <v>523</v>
      </c>
      <c r="K3" s="748"/>
      <c r="L3" s="748"/>
      <c r="M3" s="432"/>
      <c r="N3" s="748" t="s">
        <v>524</v>
      </c>
      <c r="O3" s="748"/>
      <c r="P3" s="748"/>
      <c r="Q3" s="432"/>
      <c r="R3" s="748" t="s">
        <v>718</v>
      </c>
      <c r="S3" s="748"/>
      <c r="T3" s="748"/>
    </row>
    <row r="4" spans="1:25" s="20" customFormat="1" ht="13.5" customHeight="1">
      <c r="A4" s="152"/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</row>
    <row r="5" spans="1:25" s="21" customFormat="1" ht="27.95" customHeight="1">
      <c r="A5" s="752" t="s">
        <v>48</v>
      </c>
      <c r="B5" s="755" t="s">
        <v>525</v>
      </c>
      <c r="C5" s="747" t="s">
        <v>50</v>
      </c>
      <c r="D5" s="751"/>
      <c r="E5" s="433"/>
      <c r="F5" s="749" t="s">
        <v>525</v>
      </c>
      <c r="G5" s="747" t="s">
        <v>50</v>
      </c>
      <c r="H5" s="751"/>
      <c r="I5" s="433"/>
      <c r="J5" s="749" t="s">
        <v>525</v>
      </c>
      <c r="K5" s="747" t="s">
        <v>50</v>
      </c>
      <c r="L5" s="751"/>
      <c r="M5" s="433"/>
      <c r="N5" s="752" t="s">
        <v>525</v>
      </c>
      <c r="O5" s="746" t="s">
        <v>50</v>
      </c>
      <c r="P5" s="747"/>
      <c r="Q5" s="433"/>
      <c r="R5" s="752" t="s">
        <v>525</v>
      </c>
      <c r="S5" s="746" t="s">
        <v>50</v>
      </c>
      <c r="T5" s="747"/>
    </row>
    <row r="6" spans="1:25" s="21" customFormat="1" ht="27.95" customHeight="1">
      <c r="A6" s="754"/>
      <c r="B6" s="756"/>
      <c r="C6" s="434" t="s">
        <v>51</v>
      </c>
      <c r="D6" s="435" t="s">
        <v>72</v>
      </c>
      <c r="E6" s="433"/>
      <c r="F6" s="750"/>
      <c r="G6" s="434" t="s">
        <v>51</v>
      </c>
      <c r="H6" s="435" t="s">
        <v>72</v>
      </c>
      <c r="I6" s="433"/>
      <c r="J6" s="750"/>
      <c r="K6" s="434" t="s">
        <v>51</v>
      </c>
      <c r="L6" s="435" t="s">
        <v>72</v>
      </c>
      <c r="M6" s="433"/>
      <c r="N6" s="753"/>
      <c r="O6" s="434" t="s">
        <v>51</v>
      </c>
      <c r="P6" s="435" t="s">
        <v>72</v>
      </c>
      <c r="Q6" s="433"/>
      <c r="R6" s="753"/>
      <c r="S6" s="434" t="s">
        <v>51</v>
      </c>
      <c r="T6" s="435" t="s">
        <v>72</v>
      </c>
    </row>
    <row r="7" spans="1:25" s="22" customFormat="1" ht="27.95" customHeight="1" thickBot="1">
      <c r="A7" s="436" t="s">
        <v>11</v>
      </c>
      <c r="B7" s="437">
        <f>SUM(B8:B12)</f>
        <v>21619</v>
      </c>
      <c r="C7" s="437">
        <f>SUM(C8:C12)</f>
        <v>22023</v>
      </c>
      <c r="D7" s="438">
        <f>SUM(D8:D12)</f>
        <v>100</v>
      </c>
      <c r="E7" s="439"/>
      <c r="F7" s="437">
        <f>SUM(F8:F12)</f>
        <v>20520</v>
      </c>
      <c r="G7" s="437">
        <f>SUM(G8:G12)</f>
        <v>21017</v>
      </c>
      <c r="H7" s="438">
        <f>SUM(H8:H12)</f>
        <v>100</v>
      </c>
      <c r="I7" s="439"/>
      <c r="J7" s="437">
        <f>SUM(J8:J12)</f>
        <v>34856</v>
      </c>
      <c r="K7" s="437">
        <f>SUM(K8:K12)</f>
        <v>30037</v>
      </c>
      <c r="L7" s="438">
        <f>SUM(L8:L12)</f>
        <v>100</v>
      </c>
      <c r="M7" s="439"/>
      <c r="N7" s="437">
        <f>SUM(N8:N12)</f>
        <v>37230</v>
      </c>
      <c r="O7" s="437">
        <f>SUM(O8:O12)</f>
        <v>27568</v>
      </c>
      <c r="P7" s="438">
        <f>SUM(P8:P12)</f>
        <v>100</v>
      </c>
      <c r="Q7" s="439"/>
      <c r="R7" s="437">
        <f>SUM(R8:R12)</f>
        <v>42913</v>
      </c>
      <c r="S7" s="437">
        <f>SUM(S8:S12)</f>
        <v>32871</v>
      </c>
      <c r="T7" s="438">
        <f>SUM(T8:T12)</f>
        <v>100</v>
      </c>
      <c r="U7" s="47"/>
      <c r="V7" s="47"/>
    </row>
    <row r="8" spans="1:25" s="22" customFormat="1" ht="42.75" customHeight="1" thickTop="1">
      <c r="A8" s="440" t="s">
        <v>526</v>
      </c>
      <c r="B8" s="441">
        <v>2815</v>
      </c>
      <c r="C8" s="442">
        <v>2785</v>
      </c>
      <c r="D8" s="443">
        <v>12.6</v>
      </c>
      <c r="E8" s="439"/>
      <c r="F8" s="441">
        <v>4385</v>
      </c>
      <c r="G8" s="442">
        <v>4219</v>
      </c>
      <c r="H8" s="443">
        <v>20.100000000000001</v>
      </c>
      <c r="I8" s="439"/>
      <c r="J8" s="441">
        <v>6660</v>
      </c>
      <c r="K8" s="442">
        <v>4782</v>
      </c>
      <c r="L8" s="443">
        <v>15.9</v>
      </c>
      <c r="M8" s="439"/>
      <c r="N8" s="441">
        <v>5349</v>
      </c>
      <c r="O8" s="442">
        <v>3664</v>
      </c>
      <c r="P8" s="443">
        <v>13.3</v>
      </c>
      <c r="Q8" s="439"/>
      <c r="R8" s="441">
        <v>4631</v>
      </c>
      <c r="S8" s="442">
        <v>2966</v>
      </c>
      <c r="T8" s="443">
        <v>9</v>
      </c>
      <c r="U8" s="47"/>
      <c r="V8" s="47"/>
      <c r="W8" s="43"/>
      <c r="X8" s="43"/>
      <c r="Y8" s="43"/>
    </row>
    <row r="9" spans="1:25" s="22" customFormat="1" ht="27.95" customHeight="1">
      <c r="A9" s="440" t="s">
        <v>527</v>
      </c>
      <c r="B9" s="444">
        <v>11019</v>
      </c>
      <c r="C9" s="445">
        <v>13410</v>
      </c>
      <c r="D9" s="443">
        <v>60.9</v>
      </c>
      <c r="E9" s="439"/>
      <c r="F9" s="444">
        <v>7690</v>
      </c>
      <c r="G9" s="445">
        <v>8852</v>
      </c>
      <c r="H9" s="443">
        <v>42.1</v>
      </c>
      <c r="I9" s="439"/>
      <c r="J9" s="444">
        <v>7459</v>
      </c>
      <c r="K9" s="445">
        <v>5085</v>
      </c>
      <c r="L9" s="443">
        <v>16.899999999999999</v>
      </c>
      <c r="M9" s="439"/>
      <c r="N9" s="444">
        <v>7013</v>
      </c>
      <c r="O9" s="445">
        <v>1783</v>
      </c>
      <c r="P9" s="443">
        <v>6.4</v>
      </c>
      <c r="Q9" s="439"/>
      <c r="R9" s="444">
        <v>9508</v>
      </c>
      <c r="S9" s="445">
        <v>8633</v>
      </c>
      <c r="T9" s="443">
        <v>26.3</v>
      </c>
      <c r="U9" s="47"/>
      <c r="V9" s="47"/>
      <c r="W9" s="43"/>
      <c r="X9" s="43"/>
      <c r="Y9" s="43"/>
    </row>
    <row r="10" spans="1:25" s="22" customFormat="1" ht="27.95" customHeight="1">
      <c r="A10" s="440" t="s">
        <v>528</v>
      </c>
      <c r="B10" s="444">
        <v>1118</v>
      </c>
      <c r="C10" s="445">
        <v>302</v>
      </c>
      <c r="D10" s="443">
        <v>1.4</v>
      </c>
      <c r="E10" s="439"/>
      <c r="F10" s="444">
        <v>283</v>
      </c>
      <c r="G10" s="445">
        <v>283</v>
      </c>
      <c r="H10" s="443">
        <v>1.3</v>
      </c>
      <c r="I10" s="439"/>
      <c r="J10" s="444">
        <v>647</v>
      </c>
      <c r="K10" s="445">
        <v>563</v>
      </c>
      <c r="L10" s="443">
        <v>1.9</v>
      </c>
      <c r="M10" s="439"/>
      <c r="N10" s="444">
        <v>420</v>
      </c>
      <c r="O10" s="445">
        <v>334</v>
      </c>
      <c r="P10" s="443">
        <v>1.2</v>
      </c>
      <c r="Q10" s="439"/>
      <c r="R10" s="444">
        <v>205</v>
      </c>
      <c r="S10" s="445">
        <v>242</v>
      </c>
      <c r="T10" s="443">
        <v>0.7</v>
      </c>
      <c r="U10" s="47"/>
      <c r="V10" s="47"/>
      <c r="W10" s="43"/>
      <c r="X10" s="43"/>
      <c r="Y10" s="43"/>
    </row>
    <row r="11" spans="1:25" s="22" customFormat="1" ht="27.95" customHeight="1">
      <c r="A11" s="440" t="s">
        <v>529</v>
      </c>
      <c r="B11" s="444">
        <v>2239</v>
      </c>
      <c r="C11" s="445">
        <v>1801</v>
      </c>
      <c r="D11" s="443">
        <v>8.1999999999999993</v>
      </c>
      <c r="E11" s="439"/>
      <c r="F11" s="444">
        <v>2138</v>
      </c>
      <c r="G11" s="445">
        <v>2230</v>
      </c>
      <c r="H11" s="443">
        <v>10.6</v>
      </c>
      <c r="I11" s="439"/>
      <c r="J11" s="444">
        <v>4625</v>
      </c>
      <c r="K11" s="445">
        <v>3079</v>
      </c>
      <c r="L11" s="443">
        <v>10.3</v>
      </c>
      <c r="M11" s="439"/>
      <c r="N11" s="444">
        <v>4160</v>
      </c>
      <c r="O11" s="445">
        <v>2138</v>
      </c>
      <c r="P11" s="443">
        <v>7.8</v>
      </c>
      <c r="Q11" s="439"/>
      <c r="R11" s="444">
        <v>6479</v>
      </c>
      <c r="S11" s="445">
        <v>2828</v>
      </c>
      <c r="T11" s="443">
        <v>8.6</v>
      </c>
      <c r="U11" s="47"/>
      <c r="V11" s="47"/>
      <c r="W11" s="43"/>
      <c r="X11" s="43"/>
      <c r="Y11" s="43"/>
    </row>
    <row r="12" spans="1:25" s="22" customFormat="1" ht="27.95" customHeight="1">
      <c r="A12" s="446" t="s">
        <v>530</v>
      </c>
      <c r="B12" s="447">
        <v>4428</v>
      </c>
      <c r="C12" s="448">
        <v>3725</v>
      </c>
      <c r="D12" s="449">
        <v>16.899999999999999</v>
      </c>
      <c r="E12" s="439"/>
      <c r="F12" s="447">
        <v>6024</v>
      </c>
      <c r="G12" s="448">
        <v>5433</v>
      </c>
      <c r="H12" s="449">
        <v>25.9</v>
      </c>
      <c r="I12" s="439"/>
      <c r="J12" s="447">
        <v>15465</v>
      </c>
      <c r="K12" s="448">
        <v>16528</v>
      </c>
      <c r="L12" s="449">
        <v>55</v>
      </c>
      <c r="M12" s="439"/>
      <c r="N12" s="447">
        <v>20288</v>
      </c>
      <c r="O12" s="448">
        <v>19649</v>
      </c>
      <c r="P12" s="449">
        <v>71.3</v>
      </c>
      <c r="Q12" s="439"/>
      <c r="R12" s="447">
        <v>22090</v>
      </c>
      <c r="S12" s="448">
        <v>18202</v>
      </c>
      <c r="T12" s="450">
        <v>55.4</v>
      </c>
      <c r="U12" s="47"/>
      <c r="V12" s="47"/>
      <c r="W12" s="43"/>
      <c r="X12" s="43"/>
      <c r="Y12" s="43"/>
    </row>
    <row r="13" spans="1:25" s="22" customFormat="1" ht="20.100000000000001" customHeight="1">
      <c r="A13" s="451"/>
      <c r="B13" s="452"/>
      <c r="C13" s="452"/>
      <c r="D13" s="453"/>
      <c r="E13" s="439"/>
      <c r="F13" s="452"/>
      <c r="G13" s="452"/>
      <c r="H13" s="453"/>
      <c r="I13" s="439"/>
      <c r="J13" s="452"/>
      <c r="K13" s="452"/>
      <c r="L13" s="453"/>
      <c r="M13" s="439"/>
      <c r="N13" s="452"/>
      <c r="O13" s="452"/>
      <c r="P13" s="453"/>
      <c r="Q13" s="439"/>
      <c r="R13" s="452"/>
      <c r="S13" s="452"/>
      <c r="T13" s="453"/>
      <c r="U13" s="47"/>
      <c r="V13" s="47"/>
      <c r="W13" s="43"/>
      <c r="X13" s="43"/>
      <c r="Y13" s="43"/>
    </row>
    <row r="14" spans="1:25" s="22" customFormat="1" ht="20.100000000000001" customHeight="1">
      <c r="A14" s="451"/>
      <c r="B14" s="452"/>
      <c r="C14" s="452"/>
      <c r="D14" s="453"/>
      <c r="E14" s="439"/>
      <c r="F14" s="452"/>
      <c r="G14" s="452"/>
      <c r="H14" s="453"/>
      <c r="I14" s="439"/>
      <c r="J14" s="452"/>
      <c r="K14" s="452"/>
      <c r="L14" s="453"/>
      <c r="M14" s="439"/>
      <c r="N14" s="452"/>
      <c r="O14" s="452"/>
      <c r="P14" s="453"/>
      <c r="Q14" s="439"/>
      <c r="R14" s="452"/>
      <c r="S14" s="452"/>
      <c r="T14" s="453"/>
      <c r="U14" s="47"/>
      <c r="V14" s="47"/>
      <c r="W14" s="43"/>
      <c r="X14" s="43"/>
      <c r="Y14" s="43"/>
    </row>
    <row r="15" spans="1:25" s="22" customFormat="1" ht="20.100000000000001" customHeight="1">
      <c r="A15" s="451"/>
      <c r="B15" s="452"/>
      <c r="C15" s="452"/>
      <c r="D15" s="453"/>
      <c r="E15" s="439"/>
      <c r="F15" s="452"/>
      <c r="G15" s="452"/>
      <c r="H15" s="453"/>
      <c r="I15" s="439"/>
      <c r="J15" s="452"/>
      <c r="K15" s="452"/>
      <c r="L15" s="453"/>
      <c r="M15" s="439"/>
      <c r="N15" s="452"/>
      <c r="O15" s="452"/>
      <c r="P15" s="453"/>
      <c r="Q15" s="439"/>
      <c r="R15" s="452"/>
      <c r="S15" s="452"/>
      <c r="T15" s="453"/>
      <c r="U15" s="47"/>
      <c r="V15" s="47"/>
      <c r="W15" s="43"/>
      <c r="X15" s="43"/>
      <c r="Y15" s="43"/>
    </row>
    <row r="16" spans="1:25" ht="20.100000000000001" customHeight="1">
      <c r="A16" s="109"/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83"/>
      <c r="V16" s="83"/>
      <c r="W16" s="83"/>
      <c r="X16" s="83"/>
      <c r="Y16" s="83"/>
    </row>
    <row r="17" spans="1:25" ht="20.100000000000001" customHeight="1">
      <c r="A17" s="109"/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Q17" s="109"/>
      <c r="R17" s="109"/>
      <c r="S17" s="109"/>
      <c r="T17" s="109"/>
      <c r="U17" s="83"/>
      <c r="V17" s="83"/>
      <c r="W17" s="83"/>
      <c r="X17" s="83"/>
      <c r="Y17" s="83"/>
    </row>
    <row r="18" spans="1:25" ht="20.100000000000001" customHeight="1">
      <c r="A18" s="109"/>
      <c r="B18" s="109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  <c r="N18" s="153"/>
      <c r="O18" s="153"/>
      <c r="P18" s="153"/>
      <c r="Q18" s="153"/>
      <c r="R18" s="153"/>
      <c r="S18" s="109"/>
      <c r="T18" s="109"/>
    </row>
    <row r="19" spans="1:25" ht="20.100000000000001" customHeight="1">
      <c r="A19" s="109"/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54"/>
      <c r="M19" s="155"/>
      <c r="N19" s="153"/>
      <c r="O19" s="153"/>
      <c r="P19" s="156"/>
      <c r="Q19" s="156"/>
      <c r="R19" s="156"/>
      <c r="S19" s="109"/>
      <c r="T19" s="109"/>
    </row>
    <row r="20" spans="1:25" ht="20.100000000000001" customHeight="1">
      <c r="A20" s="109"/>
      <c r="B20" s="109"/>
      <c r="C20" s="109"/>
      <c r="D20" s="109"/>
      <c r="E20" s="109"/>
      <c r="F20" s="109"/>
      <c r="G20" s="109"/>
      <c r="H20" s="109"/>
      <c r="I20" s="109"/>
      <c r="J20" s="109"/>
      <c r="K20" s="109"/>
      <c r="L20" s="154"/>
      <c r="M20" s="155"/>
      <c r="N20" s="153"/>
      <c r="O20" s="153"/>
      <c r="P20" s="156"/>
      <c r="Q20" s="156"/>
      <c r="R20" s="156"/>
      <c r="S20" s="109"/>
      <c r="T20" s="109"/>
    </row>
    <row r="21" spans="1:25" ht="20.100000000000001" customHeight="1">
      <c r="A21" s="109"/>
      <c r="B21" s="109"/>
      <c r="C21" s="109"/>
      <c r="D21" s="109"/>
      <c r="E21" s="109"/>
      <c r="F21" s="109"/>
      <c r="G21" s="109"/>
      <c r="H21" s="109"/>
      <c r="I21" s="109"/>
      <c r="J21" s="109"/>
      <c r="K21" s="109"/>
      <c r="L21" s="154"/>
      <c r="M21" s="155"/>
      <c r="N21" s="153"/>
      <c r="O21" s="153"/>
      <c r="P21" s="156"/>
      <c r="Q21" s="156"/>
      <c r="R21" s="156"/>
      <c r="S21" s="109"/>
      <c r="T21" s="109"/>
    </row>
    <row r="22" spans="1:25" ht="20.100000000000001" customHeight="1">
      <c r="A22" s="109"/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54"/>
      <c r="M22" s="155"/>
      <c r="N22" s="153"/>
      <c r="O22" s="153"/>
      <c r="P22" s="156"/>
      <c r="Q22" s="156"/>
      <c r="R22" s="156"/>
      <c r="S22" s="109"/>
      <c r="T22" s="109"/>
    </row>
    <row r="23" spans="1:25" ht="20.100000000000001" customHeight="1">
      <c r="A23" s="109"/>
      <c r="B23" s="109"/>
      <c r="C23" s="109"/>
      <c r="D23" s="109"/>
      <c r="E23" s="109"/>
      <c r="F23" s="109"/>
      <c r="G23" s="109"/>
      <c r="H23" s="109"/>
      <c r="I23" s="109"/>
      <c r="J23" s="109"/>
      <c r="K23" s="109"/>
      <c r="L23" s="109"/>
      <c r="M23" s="155"/>
      <c r="N23" s="153"/>
      <c r="O23" s="153"/>
      <c r="P23" s="156"/>
      <c r="Q23" s="156"/>
      <c r="R23" s="156"/>
      <c r="S23" s="109"/>
      <c r="T23" s="109"/>
    </row>
    <row r="24" spans="1:25" ht="20.100000000000001" customHeight="1">
      <c r="A24" s="109"/>
      <c r="B24" s="109"/>
      <c r="C24" s="109"/>
      <c r="D24" s="109"/>
      <c r="E24" s="109"/>
      <c r="F24" s="109"/>
      <c r="G24" s="109"/>
      <c r="H24" s="109"/>
      <c r="I24" s="109"/>
      <c r="J24" s="109"/>
      <c r="K24" s="109"/>
      <c r="L24" s="109"/>
      <c r="M24" s="109"/>
      <c r="N24" s="109"/>
      <c r="O24" s="109"/>
      <c r="P24" s="109"/>
      <c r="Q24" s="109"/>
      <c r="R24" s="109"/>
      <c r="S24" s="109"/>
      <c r="T24" s="109"/>
    </row>
    <row r="25" spans="1:25" ht="20.100000000000001" customHeight="1">
      <c r="A25" s="109"/>
      <c r="B25" s="109"/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09"/>
      <c r="N25" s="109"/>
      <c r="O25" s="109"/>
      <c r="P25" s="109"/>
      <c r="Q25" s="109"/>
      <c r="R25" s="109"/>
      <c r="S25" s="109"/>
      <c r="T25" s="109"/>
    </row>
    <row r="26" spans="1:25" ht="20.100000000000001" customHeight="1">
      <c r="A26" s="109"/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</row>
    <row r="27" spans="1:25" ht="20.100000000000001" customHeight="1">
      <c r="A27" s="109"/>
      <c r="B27" s="109"/>
      <c r="C27" s="109"/>
      <c r="D27" s="109"/>
      <c r="E27" s="109"/>
      <c r="F27" s="109"/>
      <c r="G27" s="109"/>
    </row>
    <row r="28" spans="1:25" ht="20.100000000000001" customHeight="1">
      <c r="A28" s="109"/>
      <c r="B28" s="109"/>
      <c r="C28" s="109"/>
      <c r="D28" s="109"/>
      <c r="E28" s="109"/>
      <c r="F28" s="109"/>
      <c r="G28" s="109"/>
    </row>
    <row r="29" spans="1:25" ht="20.100000000000001" customHeight="1">
      <c r="A29" s="109"/>
      <c r="B29" s="109"/>
      <c r="C29" s="109"/>
      <c r="D29" s="109"/>
      <c r="E29" s="109"/>
      <c r="F29" s="109"/>
      <c r="G29" s="109"/>
    </row>
    <row r="30" spans="1:25" ht="20.100000000000001" customHeight="1">
      <c r="A30" s="109"/>
      <c r="B30" s="109"/>
      <c r="C30" s="109"/>
      <c r="D30" s="109"/>
      <c r="E30" s="109"/>
      <c r="F30" s="109"/>
      <c r="G30" s="109"/>
    </row>
    <row r="31" spans="1:25" ht="20.100000000000001" customHeight="1">
      <c r="A31" s="109"/>
      <c r="B31" s="109"/>
      <c r="C31" s="109"/>
      <c r="D31" s="109"/>
      <c r="E31" s="109"/>
      <c r="F31" s="109"/>
      <c r="G31" s="109"/>
    </row>
    <row r="32" spans="1:25" ht="20.100000000000001" customHeight="1">
      <c r="A32" s="109"/>
      <c r="B32" s="109"/>
      <c r="C32" s="109"/>
      <c r="D32" s="109"/>
      <c r="E32" s="109"/>
      <c r="F32" s="109"/>
      <c r="G32" s="109"/>
    </row>
    <row r="33" spans="1:7" ht="20.100000000000001" customHeight="1">
      <c r="A33" s="109"/>
      <c r="B33" s="109"/>
      <c r="C33" s="109"/>
      <c r="D33" s="109"/>
      <c r="E33" s="109"/>
      <c r="F33" s="109"/>
      <c r="G33" s="109"/>
    </row>
    <row r="34" spans="1:7" ht="20.100000000000001" customHeight="1">
      <c r="A34" s="109"/>
      <c r="B34" s="109"/>
      <c r="C34" s="109"/>
      <c r="D34" s="109"/>
      <c r="E34" s="109"/>
      <c r="F34" s="109"/>
      <c r="G34" s="109"/>
    </row>
    <row r="35" spans="1:7" ht="20.100000000000001" customHeight="1">
      <c r="A35" s="109"/>
      <c r="B35" s="109"/>
      <c r="C35" s="109"/>
      <c r="D35" s="109"/>
      <c r="E35" s="109"/>
      <c r="F35" s="109"/>
      <c r="G35" s="109"/>
    </row>
    <row r="36" spans="1:7" ht="20.100000000000001" customHeight="1">
      <c r="A36" s="109"/>
      <c r="B36" s="109"/>
      <c r="C36" s="109"/>
      <c r="D36" s="109"/>
      <c r="E36" s="109"/>
      <c r="F36" s="109"/>
      <c r="G36" s="109"/>
    </row>
    <row r="37" spans="1:7" ht="20.100000000000001" customHeight="1">
      <c r="A37" s="109"/>
      <c r="B37" s="109"/>
      <c r="C37" s="109"/>
      <c r="D37" s="109"/>
      <c r="E37" s="109"/>
      <c r="F37" s="109"/>
      <c r="G37" s="109"/>
    </row>
    <row r="38" spans="1:7" ht="20.100000000000001" customHeight="1">
      <c r="A38" s="109"/>
      <c r="B38" s="109"/>
      <c r="C38" s="109"/>
      <c r="D38" s="109"/>
      <c r="E38" s="109"/>
      <c r="F38" s="109"/>
      <c r="G38" s="109"/>
    </row>
    <row r="39" spans="1:7" ht="20.100000000000001" customHeight="1">
      <c r="A39" s="109"/>
      <c r="B39" s="109"/>
      <c r="C39" s="109"/>
      <c r="D39" s="109"/>
      <c r="E39" s="109"/>
      <c r="F39" s="109"/>
      <c r="G39" s="109"/>
    </row>
    <row r="40" spans="1:7" ht="20.100000000000001" customHeight="1">
      <c r="A40" s="109"/>
      <c r="B40" s="109"/>
      <c r="C40" s="109"/>
      <c r="D40" s="109"/>
      <c r="E40" s="109"/>
      <c r="F40" s="109"/>
      <c r="G40" s="109"/>
    </row>
    <row r="41" spans="1:7" ht="20.100000000000001" customHeight="1">
      <c r="A41" s="109"/>
      <c r="B41" s="109"/>
      <c r="C41" s="109"/>
      <c r="D41" s="109"/>
      <c r="E41" s="109"/>
      <c r="F41" s="109"/>
      <c r="G41" s="109"/>
    </row>
    <row r="42" spans="1:7" ht="20.100000000000001" customHeight="1">
      <c r="A42" s="109"/>
      <c r="B42" s="109"/>
      <c r="C42" s="109"/>
      <c r="D42" s="109"/>
      <c r="E42" s="109"/>
      <c r="F42" s="109"/>
      <c r="G42" s="109"/>
    </row>
    <row r="43" spans="1:7" ht="20.100000000000001" customHeight="1">
      <c r="A43" s="109"/>
      <c r="B43" s="109"/>
      <c r="C43" s="109"/>
      <c r="D43" s="109"/>
      <c r="E43" s="109"/>
      <c r="F43" s="109"/>
      <c r="G43" s="109"/>
    </row>
    <row r="44" spans="1:7" ht="20.100000000000001" customHeight="1">
      <c r="A44" s="109"/>
      <c r="B44" s="109"/>
      <c r="C44" s="109"/>
      <c r="D44" s="109"/>
      <c r="E44" s="109"/>
      <c r="F44" s="109"/>
      <c r="G44" s="109"/>
    </row>
    <row r="45" spans="1:7" ht="20.100000000000001" customHeight="1">
      <c r="A45" s="109"/>
      <c r="B45" s="109"/>
      <c r="C45" s="109"/>
      <c r="D45" s="109"/>
      <c r="E45" s="109"/>
      <c r="F45" s="109"/>
      <c r="G45" s="109"/>
    </row>
    <row r="46" spans="1:7" ht="20.100000000000001" customHeight="1">
      <c r="A46" s="109"/>
      <c r="B46" s="109"/>
      <c r="C46" s="109"/>
      <c r="D46" s="109"/>
      <c r="E46" s="109"/>
      <c r="F46" s="109"/>
      <c r="G46" s="109"/>
    </row>
    <row r="47" spans="1:7" ht="20.100000000000001" customHeight="1">
      <c r="A47" s="109"/>
      <c r="B47" s="109"/>
      <c r="C47" s="109"/>
      <c r="D47" s="109"/>
      <c r="E47" s="109"/>
      <c r="F47" s="109"/>
      <c r="G47" s="109"/>
    </row>
    <row r="48" spans="1:7" ht="20.100000000000001" customHeight="1">
      <c r="A48" s="109"/>
      <c r="B48" s="109"/>
      <c r="C48" s="109"/>
      <c r="D48" s="109"/>
      <c r="E48" s="109"/>
      <c r="F48" s="109"/>
      <c r="G48" s="109"/>
    </row>
    <row r="49" spans="1:7" ht="20.100000000000001" customHeight="1">
      <c r="A49" s="109"/>
      <c r="B49" s="109"/>
      <c r="C49" s="109"/>
      <c r="D49" s="109"/>
      <c r="E49" s="109"/>
      <c r="F49" s="109"/>
      <c r="G49" s="109"/>
    </row>
    <row r="50" spans="1:7" ht="20.100000000000001" customHeight="1">
      <c r="A50" s="109"/>
      <c r="B50" s="109"/>
      <c r="C50" s="109"/>
      <c r="D50" s="109"/>
      <c r="E50" s="109"/>
      <c r="F50" s="109"/>
      <c r="G50" s="109"/>
    </row>
    <row r="51" spans="1:7" ht="20.100000000000001" customHeight="1">
      <c r="A51" s="109"/>
      <c r="B51" s="109"/>
      <c r="C51" s="109"/>
      <c r="D51" s="109"/>
      <c r="E51" s="109"/>
      <c r="F51" s="109"/>
      <c r="G51" s="109"/>
    </row>
    <row r="52" spans="1:7" ht="20.100000000000001" customHeight="1">
      <c r="A52" s="109"/>
      <c r="B52" s="109"/>
      <c r="C52" s="109"/>
      <c r="D52" s="109"/>
      <c r="E52" s="109"/>
      <c r="F52" s="109"/>
      <c r="G52" s="109"/>
    </row>
    <row r="53" spans="1:7" ht="20.100000000000001" customHeight="1">
      <c r="A53" s="109"/>
      <c r="B53" s="109"/>
      <c r="C53" s="109"/>
      <c r="D53" s="109"/>
      <c r="E53" s="109"/>
      <c r="F53" s="109"/>
      <c r="G53" s="109"/>
    </row>
    <row r="54" spans="1:7" ht="20.100000000000001" customHeight="1">
      <c r="A54" s="109"/>
      <c r="B54" s="109"/>
      <c r="C54" s="109"/>
      <c r="D54" s="109"/>
      <c r="E54" s="109"/>
      <c r="F54" s="109"/>
      <c r="G54" s="109"/>
    </row>
    <row r="55" spans="1:7" ht="20.100000000000001" customHeight="1">
      <c r="A55" s="109"/>
      <c r="B55" s="109"/>
      <c r="C55" s="109"/>
      <c r="D55" s="109"/>
      <c r="E55" s="109"/>
      <c r="F55" s="109"/>
      <c r="G55" s="109"/>
    </row>
    <row r="56" spans="1:7" ht="20.100000000000001" customHeight="1">
      <c r="A56" s="109"/>
      <c r="B56" s="109"/>
      <c r="C56" s="109"/>
      <c r="D56" s="109"/>
      <c r="E56" s="109"/>
      <c r="F56" s="109"/>
      <c r="G56" s="109"/>
    </row>
    <row r="57" spans="1:7" ht="20.100000000000001" customHeight="1">
      <c r="A57" s="109"/>
      <c r="B57" s="109"/>
      <c r="C57" s="109"/>
      <c r="D57" s="109"/>
      <c r="E57" s="109"/>
      <c r="F57" s="109"/>
      <c r="G57" s="109"/>
    </row>
    <row r="58" spans="1:7" ht="20.100000000000001" customHeight="1">
      <c r="A58" s="109"/>
      <c r="B58" s="109"/>
      <c r="C58" s="109"/>
      <c r="D58" s="109"/>
      <c r="E58" s="109"/>
      <c r="F58" s="109"/>
      <c r="G58" s="109"/>
    </row>
    <row r="59" spans="1:7" ht="20.100000000000001" customHeight="1">
      <c r="A59" s="109"/>
      <c r="B59" s="109"/>
      <c r="C59" s="109"/>
      <c r="D59" s="109"/>
      <c r="E59" s="109"/>
      <c r="F59" s="109"/>
      <c r="G59" s="109"/>
    </row>
    <row r="60" spans="1:7" ht="20.100000000000001" customHeight="1">
      <c r="A60" s="109"/>
      <c r="B60" s="109"/>
      <c r="C60" s="109"/>
      <c r="D60" s="109"/>
      <c r="E60" s="109"/>
      <c r="F60" s="109"/>
      <c r="G60" s="109"/>
    </row>
    <row r="61" spans="1:7" ht="20.100000000000001" customHeight="1">
      <c r="A61" s="109"/>
      <c r="B61" s="109"/>
      <c r="C61" s="109"/>
      <c r="D61" s="109"/>
      <c r="E61" s="109"/>
      <c r="F61" s="109"/>
      <c r="G61" s="109"/>
    </row>
    <row r="62" spans="1:7" ht="20.100000000000001" customHeight="1">
      <c r="A62" s="109"/>
      <c r="B62" s="109"/>
      <c r="C62" s="109"/>
      <c r="D62" s="109"/>
      <c r="E62" s="109"/>
      <c r="F62" s="109"/>
      <c r="G62" s="109"/>
    </row>
    <row r="63" spans="1:7" ht="20.100000000000001" customHeight="1">
      <c r="A63" s="109"/>
      <c r="B63" s="109"/>
      <c r="C63" s="109"/>
      <c r="D63" s="109"/>
      <c r="E63" s="109"/>
      <c r="F63" s="109"/>
      <c r="G63" s="109"/>
    </row>
    <row r="64" spans="1:7" ht="20.100000000000001" customHeight="1">
      <c r="A64" s="109"/>
      <c r="B64" s="109"/>
      <c r="C64" s="109"/>
      <c r="D64" s="109"/>
      <c r="E64" s="109"/>
      <c r="F64" s="109"/>
      <c r="G64" s="109"/>
    </row>
    <row r="65" spans="1:7" ht="20.100000000000001" customHeight="1">
      <c r="A65" s="109"/>
      <c r="B65" s="109"/>
      <c r="C65" s="109"/>
      <c r="D65" s="109"/>
      <c r="E65" s="109"/>
      <c r="F65" s="109"/>
      <c r="G65" s="109"/>
    </row>
    <row r="66" spans="1:7" ht="20.100000000000001" customHeight="1">
      <c r="A66" s="109"/>
      <c r="B66" s="109"/>
      <c r="C66" s="109"/>
      <c r="D66" s="109"/>
      <c r="E66" s="109"/>
      <c r="F66" s="109"/>
      <c r="G66" s="109"/>
    </row>
    <row r="67" spans="1:7" ht="20.100000000000001" customHeight="1">
      <c r="A67" s="109"/>
      <c r="B67" s="109"/>
      <c r="C67" s="109"/>
      <c r="D67" s="109"/>
      <c r="E67" s="109"/>
      <c r="F67" s="109"/>
      <c r="G67" s="109"/>
    </row>
    <row r="68" spans="1:7" ht="20.100000000000001" customHeight="1">
      <c r="A68" s="109"/>
      <c r="B68" s="109"/>
      <c r="C68" s="109"/>
      <c r="D68" s="109"/>
      <c r="E68" s="109"/>
      <c r="F68" s="109"/>
      <c r="G68" s="109"/>
    </row>
    <row r="69" spans="1:7" ht="20.100000000000001" customHeight="1">
      <c r="A69" s="109"/>
      <c r="B69" s="109"/>
      <c r="C69" s="109"/>
      <c r="D69" s="109"/>
      <c r="E69" s="109"/>
      <c r="F69" s="109"/>
      <c r="G69" s="109"/>
    </row>
    <row r="70" spans="1:7" ht="20.100000000000001" customHeight="1">
      <c r="A70" s="109"/>
      <c r="B70" s="109"/>
      <c r="C70" s="109"/>
      <c r="D70" s="109"/>
      <c r="E70" s="109"/>
      <c r="F70" s="109"/>
      <c r="G70" s="109"/>
    </row>
    <row r="71" spans="1:7" ht="20.100000000000001" customHeight="1">
      <c r="A71" s="109"/>
      <c r="B71" s="109"/>
      <c r="C71" s="109"/>
      <c r="D71" s="109"/>
      <c r="E71" s="109"/>
      <c r="F71" s="109"/>
      <c r="G71" s="109"/>
    </row>
    <row r="72" spans="1:7" ht="20.100000000000001" customHeight="1">
      <c r="A72" s="109"/>
      <c r="B72" s="109"/>
      <c r="C72" s="109"/>
      <c r="D72" s="109"/>
      <c r="E72" s="109"/>
      <c r="F72" s="109"/>
      <c r="G72" s="109"/>
    </row>
    <row r="73" spans="1:7" ht="20.100000000000001" customHeight="1">
      <c r="A73" s="109"/>
      <c r="B73" s="109"/>
      <c r="C73" s="109"/>
      <c r="D73" s="109"/>
      <c r="E73" s="109"/>
      <c r="F73" s="109"/>
      <c r="G73" s="109"/>
    </row>
  </sheetData>
  <mergeCells count="16">
    <mergeCell ref="A5:A6"/>
    <mergeCell ref="B5:B6"/>
    <mergeCell ref="C5:D5"/>
    <mergeCell ref="F5:F6"/>
    <mergeCell ref="G5:H5"/>
    <mergeCell ref="S5:T5"/>
    <mergeCell ref="B3:D3"/>
    <mergeCell ref="F3:H3"/>
    <mergeCell ref="J3:L3"/>
    <mergeCell ref="N3:P3"/>
    <mergeCell ref="R3:T3"/>
    <mergeCell ref="J5:J6"/>
    <mergeCell ref="K5:L5"/>
    <mergeCell ref="N5:N6"/>
    <mergeCell ref="O5:P5"/>
    <mergeCell ref="R5:R6"/>
  </mergeCells>
  <phoneticPr fontId="10" type="noConversion"/>
  <pageMargins left="0.78740157480314965" right="0.78740157480314965" top="0.70866141732283472" bottom="0.70866141732283472" header="0.31496062992125984" footer="0.31496062992125984"/>
  <pageSetup paperSize="9" scale="80" firstPageNumber="19" orientation="landscape" r:id="rId1"/>
  <headerFooter differentOddEven="1" scaleWithDoc="0" alignWithMargins="0">
    <oddFooter>&amp;L&amp;9Ⅱ. 폐기물 재활용실적&amp;C-&amp;P--&amp;R&amp;9  2. 2014년 재활용실적(1. 총괄현황)</oddFooter>
    <evenHeader>&amp;L&amp;9Ⅱ. 폐기물 재활용실적&amp;C-&amp;P--&amp;R&amp;9  2. 2014년 재활용실적(1. 총괄현황)</even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70"/>
  <sheetViews>
    <sheetView view="pageBreakPreview" zoomScale="85" zoomScaleSheetLayoutView="85" workbookViewId="0"/>
  </sheetViews>
  <sheetFormatPr defaultRowHeight="13.5"/>
  <cols>
    <col min="1" max="1" width="0.44140625" customWidth="1"/>
    <col min="2" max="2" width="36.6640625" customWidth="1"/>
    <col min="3" max="3" width="20.5546875" customWidth="1"/>
    <col min="4" max="4" width="20.5546875" style="17" customWidth="1"/>
    <col min="5" max="5" width="20.5546875" customWidth="1"/>
    <col min="6" max="6" width="20.5546875" style="17" customWidth="1"/>
    <col min="7" max="7" width="20.5546875" customWidth="1"/>
    <col min="9" max="9" width="14.5546875" customWidth="1"/>
  </cols>
  <sheetData>
    <row r="1" spans="2:12" s="4" customFormat="1" ht="26.1" customHeight="1">
      <c r="B1" s="179" t="s">
        <v>740</v>
      </c>
      <c r="C1" s="136"/>
      <c r="D1" s="137"/>
      <c r="E1" s="136"/>
      <c r="F1" s="137"/>
      <c r="G1" s="136"/>
      <c r="H1" s="136"/>
    </row>
    <row r="2" spans="2:12" s="4" customFormat="1" ht="20.100000000000001" customHeight="1" thickBot="1">
      <c r="B2" s="110"/>
      <c r="C2" s="136"/>
      <c r="D2" s="137"/>
      <c r="E2" s="136"/>
      <c r="F2" s="137"/>
      <c r="G2" s="136"/>
      <c r="H2" s="136"/>
      <c r="L2"/>
    </row>
    <row r="3" spans="2:12" s="18" customFormat="1" ht="21" customHeight="1">
      <c r="B3" s="757" t="s">
        <v>48</v>
      </c>
      <c r="C3" s="759" t="s">
        <v>14</v>
      </c>
      <c r="D3" s="759" t="s">
        <v>49</v>
      </c>
      <c r="E3" s="759"/>
      <c r="F3" s="759" t="s">
        <v>50</v>
      </c>
      <c r="G3" s="761"/>
      <c r="H3" s="178"/>
    </row>
    <row r="4" spans="2:12" s="18" customFormat="1" ht="21" customHeight="1">
      <c r="B4" s="758"/>
      <c r="C4" s="760"/>
      <c r="D4" s="422" t="s">
        <v>531</v>
      </c>
      <c r="E4" s="423" t="s">
        <v>37</v>
      </c>
      <c r="F4" s="422" t="s">
        <v>531</v>
      </c>
      <c r="G4" s="424" t="s">
        <v>37</v>
      </c>
      <c r="H4" s="178"/>
    </row>
    <row r="5" spans="2:12" s="4" customFormat="1" ht="21" customHeight="1" thickBot="1">
      <c r="B5" s="425" t="s">
        <v>11</v>
      </c>
      <c r="C5" s="454">
        <f>SUM(C6:C26)</f>
        <v>1424</v>
      </c>
      <c r="D5" s="406">
        <f>SUM(D6:D26)</f>
        <v>2572470.6900000004</v>
      </c>
      <c r="E5" s="455">
        <f>SUM(E6:E26)</f>
        <v>99.999999999999972</v>
      </c>
      <c r="F5" s="406">
        <f>SUM(F6:F26)</f>
        <v>2044608.636312</v>
      </c>
      <c r="G5" s="456">
        <f>SUM(G6:G26)</f>
        <v>100.00000000000001</v>
      </c>
      <c r="H5" s="264"/>
      <c r="I5" s="75"/>
      <c r="J5" s="75"/>
      <c r="K5" s="75"/>
      <c r="L5" s="75"/>
    </row>
    <row r="6" spans="2:12" s="4" customFormat="1" ht="21" customHeight="1" thickTop="1">
      <c r="B6" s="426" t="s">
        <v>52</v>
      </c>
      <c r="C6" s="457">
        <v>166</v>
      </c>
      <c r="D6" s="458">
        <v>675431.57000000007</v>
      </c>
      <c r="E6" s="459">
        <f>D6/$D$5*100</f>
        <v>26.256142494669199</v>
      </c>
      <c r="F6" s="458">
        <v>608314.35899999971</v>
      </c>
      <c r="G6" s="460">
        <f>F6/$F$5*100</f>
        <v>29.752117260800471</v>
      </c>
      <c r="H6" s="264"/>
      <c r="I6" s="75"/>
      <c r="J6" s="75"/>
      <c r="K6" s="75"/>
      <c r="L6" s="75"/>
    </row>
    <row r="7" spans="2:12" s="4" customFormat="1" ht="21" customHeight="1">
      <c r="B7" s="427" t="s">
        <v>53</v>
      </c>
      <c r="C7" s="461">
        <v>22</v>
      </c>
      <c r="D7" s="462">
        <v>27157.020000000004</v>
      </c>
      <c r="E7" s="459">
        <f t="shared" ref="E7:E26" si="0">D7/$D$5*100</f>
        <v>1.0556785002669944</v>
      </c>
      <c r="F7" s="462">
        <v>17917.218999999997</v>
      </c>
      <c r="G7" s="460">
        <f t="shared" ref="G7:G26" si="1">F7/$F$5*100</f>
        <v>0.87631533398579919</v>
      </c>
      <c r="H7" s="264"/>
      <c r="I7" s="75"/>
      <c r="J7" s="75"/>
      <c r="K7" s="75"/>
      <c r="L7" s="75"/>
    </row>
    <row r="8" spans="2:12" s="4" customFormat="1" ht="21" customHeight="1">
      <c r="B8" s="427" t="s">
        <v>54</v>
      </c>
      <c r="C8" s="461">
        <v>688</v>
      </c>
      <c r="D8" s="462">
        <v>537914.40999999992</v>
      </c>
      <c r="E8" s="459">
        <f t="shared" si="0"/>
        <v>20.910419391406158</v>
      </c>
      <c r="F8" s="462">
        <v>487436.87914000015</v>
      </c>
      <c r="G8" s="460">
        <f t="shared" si="1"/>
        <v>23.840106633767491</v>
      </c>
      <c r="H8" s="264"/>
      <c r="I8" s="75"/>
      <c r="J8" s="75"/>
      <c r="K8" s="75"/>
      <c r="L8" s="75"/>
    </row>
    <row r="9" spans="2:12" s="4" customFormat="1" ht="21" customHeight="1">
      <c r="B9" s="427" t="s">
        <v>55</v>
      </c>
      <c r="C9" s="461">
        <v>213</v>
      </c>
      <c r="D9" s="462">
        <v>716667.22999999975</v>
      </c>
      <c r="E9" s="459">
        <f t="shared" si="0"/>
        <v>27.859101865996365</v>
      </c>
      <c r="F9" s="462">
        <v>463581.83917200018</v>
      </c>
      <c r="G9" s="460">
        <f t="shared" si="1"/>
        <v>22.673377728081707</v>
      </c>
      <c r="H9" s="264"/>
      <c r="I9" s="75"/>
      <c r="J9" s="75"/>
      <c r="K9" s="75"/>
      <c r="L9" s="75"/>
    </row>
    <row r="10" spans="2:12" s="4" customFormat="1" ht="21" customHeight="1">
      <c r="B10" s="427" t="s">
        <v>56</v>
      </c>
      <c r="C10" s="461">
        <v>137</v>
      </c>
      <c r="D10" s="462">
        <v>45558.229999999989</v>
      </c>
      <c r="E10" s="459">
        <f t="shared" si="0"/>
        <v>1.770991217785264</v>
      </c>
      <c r="F10" s="462">
        <v>25331.632099999999</v>
      </c>
      <c r="G10" s="460">
        <f t="shared" si="1"/>
        <v>1.2389477208553903</v>
      </c>
      <c r="H10" s="264"/>
      <c r="I10" s="75"/>
      <c r="J10" s="75"/>
      <c r="K10" s="75"/>
      <c r="L10" s="75"/>
    </row>
    <row r="11" spans="2:12" s="4" customFormat="1" ht="21" customHeight="1">
      <c r="B11" s="427" t="s">
        <v>57</v>
      </c>
      <c r="C11" s="461">
        <v>27</v>
      </c>
      <c r="D11" s="462">
        <v>12626.170000000002</v>
      </c>
      <c r="E11" s="459">
        <f t="shared" si="0"/>
        <v>0.49081880890157004</v>
      </c>
      <c r="F11" s="462">
        <v>8929.2919999999976</v>
      </c>
      <c r="G11" s="460">
        <f t="shared" si="1"/>
        <v>0.43672377399844942</v>
      </c>
      <c r="H11" s="264"/>
      <c r="I11" s="75"/>
      <c r="J11" s="75"/>
      <c r="K11" s="75"/>
      <c r="L11" s="75"/>
    </row>
    <row r="12" spans="2:12" s="4" customFormat="1" ht="21" customHeight="1">
      <c r="B12" s="427" t="s">
        <v>58</v>
      </c>
      <c r="C12" s="461">
        <v>35</v>
      </c>
      <c r="D12" s="462">
        <v>415141.51</v>
      </c>
      <c r="E12" s="459">
        <f t="shared" si="0"/>
        <v>16.1378518952144</v>
      </c>
      <c r="F12" s="462">
        <v>347766.99399999995</v>
      </c>
      <c r="G12" s="460">
        <f t="shared" si="1"/>
        <v>17.008976085872892</v>
      </c>
      <c r="H12" s="264"/>
      <c r="I12" s="75"/>
      <c r="J12" s="75"/>
      <c r="K12" s="75"/>
      <c r="L12" s="75"/>
    </row>
    <row r="13" spans="2:12" s="4" customFormat="1" ht="21" customHeight="1">
      <c r="B13" s="427" t="s">
        <v>532</v>
      </c>
      <c r="C13" s="461">
        <v>1</v>
      </c>
      <c r="D13" s="462">
        <v>0.49</v>
      </c>
      <c r="E13" s="459">
        <f t="shared" si="0"/>
        <v>1.904783607077754E-5</v>
      </c>
      <c r="F13" s="462">
        <v>0</v>
      </c>
      <c r="G13" s="460">
        <f t="shared" si="1"/>
        <v>0</v>
      </c>
      <c r="H13" s="264"/>
      <c r="I13" s="75"/>
      <c r="J13" s="75"/>
      <c r="K13" s="75"/>
      <c r="L13" s="75"/>
    </row>
    <row r="14" spans="2:12" s="4" customFormat="1" ht="21" customHeight="1">
      <c r="B14" s="427" t="s">
        <v>533</v>
      </c>
      <c r="C14" s="461">
        <v>2</v>
      </c>
      <c r="D14" s="462">
        <v>8740.43</v>
      </c>
      <c r="E14" s="459">
        <f t="shared" si="0"/>
        <v>0.33976791393491051</v>
      </c>
      <c r="F14" s="462">
        <v>8740.43</v>
      </c>
      <c r="G14" s="460">
        <f t="shared" si="1"/>
        <v>0.42748670062187111</v>
      </c>
      <c r="H14" s="264"/>
      <c r="I14" s="75"/>
      <c r="J14" s="75"/>
      <c r="K14" s="75"/>
      <c r="L14" s="75"/>
    </row>
    <row r="15" spans="2:12" s="4" customFormat="1" ht="21" customHeight="1">
      <c r="B15" s="427" t="s">
        <v>534</v>
      </c>
      <c r="C15" s="461">
        <v>15</v>
      </c>
      <c r="D15" s="462">
        <v>26512.329999999998</v>
      </c>
      <c r="E15" s="459">
        <f t="shared" si="0"/>
        <v>1.0306173789680766</v>
      </c>
      <c r="F15" s="462">
        <v>2715.8879999999999</v>
      </c>
      <c r="G15" s="460">
        <f t="shared" si="1"/>
        <v>0.13283167994921671</v>
      </c>
      <c r="H15" s="264"/>
      <c r="I15" s="75"/>
      <c r="J15" s="75"/>
      <c r="K15" s="75"/>
      <c r="L15" s="75"/>
    </row>
    <row r="16" spans="2:12" s="4" customFormat="1" ht="21" customHeight="1">
      <c r="B16" s="427" t="s">
        <v>63</v>
      </c>
      <c r="C16" s="461">
        <v>4</v>
      </c>
      <c r="D16" s="462">
        <v>9.74</v>
      </c>
      <c r="E16" s="459">
        <f t="shared" si="0"/>
        <v>3.7862433332525155E-4</v>
      </c>
      <c r="F16" s="462">
        <v>25.3339</v>
      </c>
      <c r="G16" s="460">
        <f t="shared" si="1"/>
        <v>1.2390586418384931E-3</v>
      </c>
      <c r="H16" s="264"/>
      <c r="I16" s="75"/>
      <c r="J16" s="75"/>
      <c r="K16" s="75"/>
      <c r="L16" s="75"/>
    </row>
    <row r="17" spans="2:12" s="4" customFormat="1" ht="21" customHeight="1">
      <c r="B17" s="427" t="s">
        <v>98</v>
      </c>
      <c r="C17" s="461">
        <v>5</v>
      </c>
      <c r="D17" s="462">
        <v>102.55</v>
      </c>
      <c r="E17" s="459">
        <f t="shared" si="0"/>
        <v>3.9864399776698718E-3</v>
      </c>
      <c r="F17" s="462">
        <v>58.721999999999994</v>
      </c>
      <c r="G17" s="460">
        <f t="shared" si="1"/>
        <v>2.872041081951061E-3</v>
      </c>
      <c r="H17" s="264"/>
      <c r="I17" s="75"/>
      <c r="J17" s="75"/>
      <c r="K17" s="75"/>
      <c r="L17" s="75"/>
    </row>
    <row r="18" spans="2:12" s="4" customFormat="1" ht="21" customHeight="1">
      <c r="B18" s="463" t="s">
        <v>99</v>
      </c>
      <c r="C18" s="464">
        <v>1</v>
      </c>
      <c r="D18" s="462">
        <v>2</v>
      </c>
      <c r="E18" s="459">
        <f t="shared" si="0"/>
        <v>7.7746269676643034E-5</v>
      </c>
      <c r="F18" s="462">
        <v>0</v>
      </c>
      <c r="G18" s="460">
        <f t="shared" si="1"/>
        <v>0</v>
      </c>
      <c r="H18" s="264"/>
      <c r="I18" s="75"/>
      <c r="J18" s="75"/>
      <c r="K18" s="75"/>
      <c r="L18" s="75"/>
    </row>
    <row r="19" spans="2:12" s="4" customFormat="1" ht="21" customHeight="1">
      <c r="B19" s="427" t="s">
        <v>64</v>
      </c>
      <c r="C19" s="461">
        <v>53</v>
      </c>
      <c r="D19" s="462">
        <v>78354.149999999994</v>
      </c>
      <c r="E19" s="459">
        <f t="shared" si="0"/>
        <v>3.0458714380920697</v>
      </c>
      <c r="F19" s="462">
        <v>46934.423999999999</v>
      </c>
      <c r="G19" s="460">
        <f t="shared" si="1"/>
        <v>2.2955211655888741</v>
      </c>
      <c r="H19" s="264"/>
      <c r="I19" s="75"/>
      <c r="J19" s="75"/>
      <c r="K19" s="75"/>
      <c r="L19" s="75"/>
    </row>
    <row r="20" spans="2:12" s="4" customFormat="1" ht="21" customHeight="1">
      <c r="B20" s="427" t="s">
        <v>535</v>
      </c>
      <c r="C20" s="461">
        <v>1</v>
      </c>
      <c r="D20" s="462">
        <v>17</v>
      </c>
      <c r="E20" s="459">
        <f t="shared" si="0"/>
        <v>6.6084329225146569E-4</v>
      </c>
      <c r="F20" s="462">
        <v>15.5</v>
      </c>
      <c r="G20" s="460">
        <f t="shared" si="1"/>
        <v>7.5809129066178687E-4</v>
      </c>
      <c r="H20" s="264"/>
      <c r="I20" s="75"/>
      <c r="J20" s="75"/>
      <c r="K20" s="75"/>
      <c r="L20" s="75"/>
    </row>
    <row r="21" spans="2:12" s="4" customFormat="1" ht="21" customHeight="1">
      <c r="B21" s="427" t="s">
        <v>536</v>
      </c>
      <c r="C21" s="461">
        <v>1</v>
      </c>
      <c r="D21" s="462">
        <v>4000</v>
      </c>
      <c r="E21" s="459">
        <f t="shared" si="0"/>
        <v>0.15549253935328605</v>
      </c>
      <c r="F21" s="462">
        <v>10000</v>
      </c>
      <c r="G21" s="460">
        <f t="shared" si="1"/>
        <v>0.48909115526566893</v>
      </c>
      <c r="H21" s="264"/>
      <c r="I21" s="75"/>
      <c r="J21" s="75"/>
      <c r="K21" s="75"/>
      <c r="L21" s="75"/>
    </row>
    <row r="22" spans="2:12" s="4" customFormat="1" ht="21" customHeight="1">
      <c r="B22" s="427" t="s">
        <v>66</v>
      </c>
      <c r="C22" s="461">
        <v>4</v>
      </c>
      <c r="D22" s="462">
        <v>924.19</v>
      </c>
      <c r="E22" s="459">
        <f t="shared" si="0"/>
        <v>3.5926162486228368E-2</v>
      </c>
      <c r="F22" s="462">
        <v>10</v>
      </c>
      <c r="G22" s="460">
        <f t="shared" si="1"/>
        <v>4.890911552656689E-4</v>
      </c>
      <c r="H22" s="264"/>
      <c r="I22" s="75"/>
      <c r="J22" s="75"/>
      <c r="K22" s="75"/>
      <c r="L22" s="75"/>
    </row>
    <row r="23" spans="2:12" s="4" customFormat="1" ht="21" customHeight="1">
      <c r="B23" s="427" t="s">
        <v>73</v>
      </c>
      <c r="C23" s="461">
        <v>19</v>
      </c>
      <c r="D23" s="462">
        <v>2541.9499999999998</v>
      </c>
      <c r="E23" s="459">
        <f t="shared" si="0"/>
        <v>9.8813565102271364E-2</v>
      </c>
      <c r="F23" s="462">
        <v>1115.5420000000001</v>
      </c>
      <c r="G23" s="460">
        <f t="shared" si="1"/>
        <v>5.4560172552737485E-2</v>
      </c>
      <c r="H23" s="264"/>
      <c r="I23" s="75"/>
      <c r="J23" s="75"/>
      <c r="K23" s="75"/>
      <c r="L23" s="75"/>
    </row>
    <row r="24" spans="2:12" s="4" customFormat="1" ht="21" customHeight="1">
      <c r="B24" s="427" t="s">
        <v>537</v>
      </c>
      <c r="C24" s="461">
        <v>28</v>
      </c>
      <c r="D24" s="462">
        <v>19740.379999999997</v>
      </c>
      <c r="E24" s="459">
        <f t="shared" si="0"/>
        <v>0.76737045349970523</v>
      </c>
      <c r="F24" s="462">
        <v>13886.171999999999</v>
      </c>
      <c r="G24" s="460">
        <f t="shared" si="1"/>
        <v>0.67916039056977839</v>
      </c>
      <c r="H24" s="264"/>
      <c r="I24" s="75"/>
      <c r="J24" s="75"/>
      <c r="K24" s="75"/>
      <c r="L24" s="75"/>
    </row>
    <row r="25" spans="2:12" s="4" customFormat="1" ht="21" customHeight="1">
      <c r="B25" s="427" t="s">
        <v>538</v>
      </c>
      <c r="C25" s="461">
        <v>1</v>
      </c>
      <c r="D25" s="462">
        <v>0.93</v>
      </c>
      <c r="E25" s="459">
        <f t="shared" si="0"/>
        <v>3.6152015399639011E-5</v>
      </c>
      <c r="F25" s="462">
        <v>0</v>
      </c>
      <c r="G25" s="460">
        <f t="shared" si="1"/>
        <v>0</v>
      </c>
      <c r="H25" s="264"/>
      <c r="I25" s="75"/>
      <c r="J25" s="75"/>
      <c r="K25" s="75"/>
      <c r="L25" s="75"/>
    </row>
    <row r="26" spans="2:12" s="4" customFormat="1" ht="21" customHeight="1" thickBot="1">
      <c r="B26" s="428" t="s">
        <v>539</v>
      </c>
      <c r="C26" s="465">
        <v>1</v>
      </c>
      <c r="D26" s="466">
        <v>1028.4100000000001</v>
      </c>
      <c r="E26" s="467">
        <f t="shared" si="0"/>
        <v>3.9977520599078234E-2</v>
      </c>
      <c r="F26" s="466">
        <v>1828.41</v>
      </c>
      <c r="G26" s="468">
        <f t="shared" si="1"/>
        <v>8.9425915919930168E-2</v>
      </c>
      <c r="H26" s="264"/>
      <c r="I26" s="75"/>
      <c r="J26" s="75"/>
      <c r="K26" s="75"/>
      <c r="L26" s="75"/>
    </row>
    <row r="27" spans="2:12" ht="21" customHeight="1">
      <c r="B27" s="189" t="s">
        <v>540</v>
      </c>
      <c r="C27" s="147"/>
      <c r="D27" s="148"/>
      <c r="E27" s="147"/>
      <c r="F27" s="148"/>
      <c r="G27" s="147"/>
      <c r="H27" s="136"/>
      <c r="I27" s="18"/>
      <c r="J27" s="4"/>
      <c r="K27" s="4"/>
      <c r="L27" s="4"/>
    </row>
    <row r="28" spans="2:12" ht="16.5">
      <c r="B28" s="147"/>
      <c r="C28" s="147"/>
      <c r="D28" s="148"/>
      <c r="E28" s="147"/>
      <c r="F28" s="148"/>
      <c r="G28" s="147"/>
      <c r="H28" s="136"/>
      <c r="I28" s="18"/>
      <c r="J28" s="4"/>
      <c r="K28" s="4"/>
      <c r="L28" s="4"/>
    </row>
    <row r="29" spans="2:12" ht="16.5">
      <c r="B29" s="147"/>
      <c r="C29" s="147"/>
      <c r="D29" s="148"/>
      <c r="E29" s="147"/>
      <c r="F29" s="148"/>
      <c r="G29" s="147"/>
      <c r="H29" s="178"/>
      <c r="I29" s="4"/>
      <c r="J29" s="23"/>
      <c r="K29" s="4"/>
    </row>
    <row r="30" spans="2:12" ht="16.5">
      <c r="B30" s="147"/>
      <c r="C30" s="147"/>
      <c r="D30" s="148"/>
      <c r="E30" s="147"/>
      <c r="F30" s="148"/>
      <c r="G30" s="147"/>
      <c r="H30" s="178"/>
      <c r="I30" s="4"/>
      <c r="J30" s="4"/>
      <c r="K30" s="4"/>
    </row>
    <row r="31" spans="2:12" ht="16.5">
      <c r="B31" s="147"/>
      <c r="C31" s="147"/>
      <c r="D31" s="148"/>
      <c r="E31" s="147"/>
      <c r="F31" s="148"/>
      <c r="G31" s="147"/>
      <c r="H31" s="136"/>
      <c r="I31" s="4"/>
      <c r="J31" s="4"/>
      <c r="K31" s="4"/>
    </row>
    <row r="32" spans="2:12" ht="16.5">
      <c r="B32" s="147"/>
      <c r="C32" s="147"/>
      <c r="D32" s="148"/>
      <c r="E32" s="147"/>
      <c r="F32" s="148"/>
      <c r="G32" s="147"/>
      <c r="H32" s="136"/>
      <c r="I32" s="4"/>
      <c r="J32" s="4"/>
      <c r="K32" s="4"/>
    </row>
    <row r="33" spans="2:11" ht="16.5">
      <c r="B33" s="147"/>
      <c r="C33" s="147"/>
      <c r="D33" s="148"/>
      <c r="E33" s="147"/>
      <c r="F33" s="148"/>
      <c r="G33" s="147"/>
      <c r="H33" s="136"/>
      <c r="I33" s="4"/>
      <c r="K33" s="4"/>
    </row>
    <row r="34" spans="2:11" ht="16.5">
      <c r="B34" s="147"/>
      <c r="C34" s="147"/>
      <c r="D34" s="148"/>
      <c r="E34" s="147"/>
      <c r="F34" s="148"/>
      <c r="G34" s="147"/>
      <c r="H34" s="147"/>
    </row>
    <row r="35" spans="2:11" ht="16.5">
      <c r="B35" s="147"/>
      <c r="C35" s="147"/>
      <c r="D35" s="148"/>
      <c r="E35" s="147"/>
      <c r="F35" s="148"/>
      <c r="G35" s="147"/>
      <c r="H35" s="147"/>
    </row>
    <row r="36" spans="2:11" ht="16.5">
      <c r="B36" s="147"/>
      <c r="C36" s="147"/>
      <c r="D36" s="148"/>
      <c r="E36" s="147"/>
      <c r="F36" s="148"/>
      <c r="G36" s="147"/>
      <c r="H36" s="147"/>
    </row>
    <row r="37" spans="2:11" ht="16.5">
      <c r="B37" s="147"/>
      <c r="C37" s="147"/>
      <c r="D37" s="148"/>
      <c r="E37" s="147"/>
      <c r="F37" s="148"/>
      <c r="G37" s="147"/>
      <c r="H37" s="147"/>
    </row>
    <row r="38" spans="2:11" ht="16.5">
      <c r="B38" s="147"/>
      <c r="C38" s="147"/>
      <c r="D38" s="148"/>
      <c r="E38" s="147"/>
      <c r="F38" s="148"/>
      <c r="G38" s="147"/>
      <c r="H38" s="147"/>
    </row>
    <row r="39" spans="2:11" ht="16.5">
      <c r="B39" s="147"/>
      <c r="C39" s="147"/>
      <c r="D39" s="148"/>
      <c r="E39" s="147"/>
      <c r="F39" s="148"/>
      <c r="G39" s="147"/>
      <c r="H39" s="147"/>
    </row>
    <row r="40" spans="2:11" ht="16.5">
      <c r="B40" s="147"/>
      <c r="C40" s="147"/>
      <c r="D40" s="148"/>
      <c r="E40" s="147"/>
      <c r="F40" s="148"/>
      <c r="G40" s="147"/>
      <c r="H40" s="147"/>
    </row>
    <row r="41" spans="2:11" ht="16.5">
      <c r="B41" s="147"/>
      <c r="C41" s="147"/>
      <c r="D41" s="148"/>
      <c r="E41" s="147"/>
      <c r="F41" s="148"/>
      <c r="G41" s="147"/>
      <c r="H41" s="147"/>
    </row>
    <row r="42" spans="2:11" ht="16.5">
      <c r="B42" s="147"/>
      <c r="C42" s="147"/>
      <c r="D42" s="148"/>
      <c r="E42" s="147"/>
      <c r="F42" s="148"/>
      <c r="G42" s="147"/>
      <c r="H42" s="147"/>
    </row>
    <row r="43" spans="2:11" ht="16.5">
      <c r="B43" s="147"/>
      <c r="C43" s="147"/>
      <c r="D43" s="148"/>
      <c r="E43" s="147"/>
      <c r="F43" s="148"/>
      <c r="G43" s="147"/>
      <c r="H43" s="147"/>
    </row>
    <row r="44" spans="2:11" ht="16.5">
      <c r="B44" s="147"/>
      <c r="C44" s="147"/>
      <c r="D44" s="148"/>
      <c r="E44" s="147"/>
      <c r="F44" s="148"/>
      <c r="G44" s="147"/>
      <c r="H44" s="147"/>
    </row>
    <row r="45" spans="2:11" ht="16.5">
      <c r="B45" s="147"/>
      <c r="C45" s="147"/>
      <c r="D45" s="148"/>
      <c r="E45" s="147"/>
      <c r="F45" s="148"/>
      <c r="G45" s="147"/>
      <c r="H45" s="147"/>
    </row>
    <row r="46" spans="2:11" ht="16.5">
      <c r="B46" s="147"/>
      <c r="C46" s="147"/>
      <c r="D46" s="148"/>
      <c r="E46" s="147"/>
      <c r="F46" s="148"/>
      <c r="G46" s="147"/>
      <c r="H46" s="147"/>
    </row>
    <row r="47" spans="2:11" ht="16.5">
      <c r="B47" s="147"/>
      <c r="C47" s="147"/>
      <c r="D47" s="148"/>
      <c r="E47" s="147"/>
      <c r="F47" s="148"/>
      <c r="G47" s="147"/>
      <c r="H47" s="147"/>
    </row>
    <row r="48" spans="2:11" ht="16.5">
      <c r="B48" s="147"/>
      <c r="C48" s="147"/>
      <c r="D48" s="148"/>
      <c r="E48" s="147"/>
      <c r="F48" s="148"/>
      <c r="G48" s="147"/>
      <c r="H48" s="147"/>
    </row>
    <row r="49" spans="2:8" ht="16.5">
      <c r="B49" s="147"/>
      <c r="C49" s="147"/>
      <c r="D49" s="148"/>
      <c r="E49" s="147"/>
      <c r="F49" s="148"/>
      <c r="G49" s="147"/>
      <c r="H49" s="147"/>
    </row>
    <row r="50" spans="2:8" ht="16.5">
      <c r="B50" s="147"/>
      <c r="C50" s="147"/>
      <c r="D50" s="148"/>
      <c r="E50" s="147"/>
      <c r="F50" s="148"/>
      <c r="G50" s="147"/>
      <c r="H50" s="147"/>
    </row>
    <row r="51" spans="2:8" ht="16.5">
      <c r="B51" s="147"/>
      <c r="C51" s="147"/>
      <c r="D51" s="148"/>
      <c r="E51" s="147"/>
      <c r="F51" s="148"/>
      <c r="G51" s="147"/>
      <c r="H51" s="147"/>
    </row>
    <row r="52" spans="2:8" ht="16.5">
      <c r="B52" s="147"/>
      <c r="C52" s="147"/>
      <c r="D52" s="148"/>
      <c r="E52" s="147"/>
      <c r="F52" s="148"/>
      <c r="G52" s="147"/>
      <c r="H52" s="147"/>
    </row>
    <row r="53" spans="2:8" ht="16.5">
      <c r="B53" s="147"/>
      <c r="C53" s="147"/>
      <c r="D53" s="148"/>
      <c r="E53" s="147"/>
      <c r="F53" s="148"/>
      <c r="G53" s="147"/>
      <c r="H53" s="147"/>
    </row>
    <row r="54" spans="2:8" ht="16.5">
      <c r="B54" s="147"/>
      <c r="C54" s="147"/>
      <c r="D54" s="148"/>
      <c r="E54" s="147"/>
      <c r="F54" s="148"/>
      <c r="G54" s="147"/>
      <c r="H54" s="147"/>
    </row>
    <row r="55" spans="2:8" ht="16.5">
      <c r="B55" s="147"/>
      <c r="C55" s="147"/>
      <c r="D55" s="148"/>
      <c r="E55" s="147"/>
      <c r="F55" s="148"/>
      <c r="G55" s="147"/>
      <c r="H55" s="147"/>
    </row>
    <row r="56" spans="2:8" ht="16.5">
      <c r="B56" s="147"/>
      <c r="C56" s="147"/>
      <c r="D56" s="148"/>
      <c r="E56" s="147"/>
      <c r="F56" s="148"/>
      <c r="G56" s="147"/>
      <c r="H56" s="147"/>
    </row>
    <row r="57" spans="2:8" ht="16.5">
      <c r="B57" s="147"/>
      <c r="C57" s="147"/>
      <c r="D57" s="148"/>
      <c r="E57" s="147"/>
      <c r="F57" s="148"/>
      <c r="G57" s="147"/>
      <c r="H57" s="147"/>
    </row>
    <row r="58" spans="2:8" ht="16.5">
      <c r="B58" s="147"/>
      <c r="C58" s="147"/>
      <c r="D58" s="148"/>
      <c r="E58" s="147"/>
      <c r="F58" s="148"/>
      <c r="G58" s="147"/>
      <c r="H58" s="147"/>
    </row>
    <row r="59" spans="2:8" ht="16.5">
      <c r="B59" s="147"/>
      <c r="C59" s="147"/>
      <c r="D59" s="148"/>
      <c r="E59" s="147"/>
      <c r="F59" s="148"/>
      <c r="G59" s="147"/>
      <c r="H59" s="147"/>
    </row>
    <row r="60" spans="2:8" ht="16.5">
      <c r="B60" s="147"/>
      <c r="C60" s="147"/>
      <c r="D60" s="148"/>
      <c r="E60" s="147"/>
      <c r="F60" s="148"/>
      <c r="G60" s="147"/>
      <c r="H60" s="147"/>
    </row>
    <row r="61" spans="2:8" ht="16.5">
      <c r="B61" s="147"/>
      <c r="C61" s="147"/>
      <c r="D61" s="148"/>
      <c r="E61" s="147"/>
      <c r="F61" s="148"/>
      <c r="G61" s="147"/>
      <c r="H61" s="147"/>
    </row>
    <row r="62" spans="2:8" ht="16.5">
      <c r="B62" s="147"/>
      <c r="C62" s="147"/>
      <c r="D62" s="148"/>
      <c r="E62" s="147"/>
      <c r="F62" s="148"/>
      <c r="G62" s="147"/>
      <c r="H62" s="147"/>
    </row>
    <row r="63" spans="2:8" ht="16.5">
      <c r="B63" s="147"/>
      <c r="C63" s="147"/>
      <c r="D63" s="148"/>
      <c r="E63" s="147"/>
      <c r="F63" s="148"/>
      <c r="G63" s="147"/>
      <c r="H63" s="147"/>
    </row>
    <row r="64" spans="2:8" ht="16.5">
      <c r="B64" s="147"/>
      <c r="C64" s="147"/>
      <c r="D64" s="148"/>
      <c r="E64" s="147"/>
      <c r="F64" s="148"/>
      <c r="G64" s="147"/>
      <c r="H64" s="147"/>
    </row>
    <row r="65" spans="2:8" ht="16.5">
      <c r="B65" s="147"/>
      <c r="C65" s="147"/>
      <c r="D65" s="148"/>
      <c r="E65" s="147"/>
      <c r="F65" s="148"/>
      <c r="G65" s="147"/>
      <c r="H65" s="147"/>
    </row>
    <row r="66" spans="2:8" ht="16.5">
      <c r="B66" s="147"/>
      <c r="C66" s="147"/>
      <c r="D66" s="148"/>
      <c r="E66" s="147"/>
      <c r="F66" s="148"/>
      <c r="G66" s="147"/>
      <c r="H66" s="147"/>
    </row>
    <row r="67" spans="2:8" ht="16.5">
      <c r="B67" s="147"/>
      <c r="C67" s="147"/>
      <c r="D67" s="148"/>
      <c r="E67" s="147"/>
      <c r="F67" s="148"/>
      <c r="G67" s="147"/>
      <c r="H67" s="147"/>
    </row>
    <row r="68" spans="2:8" ht="16.5">
      <c r="B68" s="147"/>
      <c r="C68" s="147"/>
      <c r="D68" s="148"/>
      <c r="E68" s="147"/>
      <c r="F68" s="148"/>
      <c r="G68" s="147"/>
      <c r="H68" s="147"/>
    </row>
    <row r="69" spans="2:8" ht="16.5">
      <c r="B69" s="147"/>
      <c r="C69" s="147"/>
      <c r="D69" s="148"/>
      <c r="E69" s="147"/>
      <c r="F69" s="148"/>
      <c r="G69" s="147"/>
      <c r="H69" s="147"/>
    </row>
    <row r="70" spans="2:8" ht="16.5">
      <c r="B70" s="147"/>
      <c r="C70" s="147"/>
      <c r="D70" s="148"/>
      <c r="E70" s="147"/>
      <c r="F70" s="148"/>
      <c r="G70" s="147"/>
      <c r="H70" s="147"/>
    </row>
  </sheetData>
  <mergeCells count="4">
    <mergeCell ref="B3:B4"/>
    <mergeCell ref="C3:C4"/>
    <mergeCell ref="D3:E3"/>
    <mergeCell ref="F3:G3"/>
  </mergeCells>
  <phoneticPr fontId="10" type="noConversion"/>
  <pageMargins left="0.78740157480314965" right="0.78740157480314965" top="0.70866141732283472" bottom="0.70866141732283472" header="0.31496062992125984" footer="0.31496062992125984"/>
  <pageSetup paperSize="9" scale="80" firstPageNumber="20" orientation="landscape" r:id="rId1"/>
  <headerFooter differentOddEven="1" scaleWithDoc="0" alignWithMargins="0">
    <oddFooter>&amp;L&amp;9Ⅱ. 폐기물 재활용실적&amp;C-&amp;P--&amp;R&amp;9  2. 2014년 재활용실적(1. 총괄현황)</oddFooter>
    <evenHeader>&amp;L&amp;9Ⅱ. 폐기물 재활용실적&amp;C-&amp;P--&amp;R&amp;9 2. 2014년 재활용실적(1. 총괄현황)</even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71"/>
  <sheetViews>
    <sheetView view="pageBreakPreview" zoomScale="85" zoomScaleSheetLayoutView="85" workbookViewId="0"/>
  </sheetViews>
  <sheetFormatPr defaultRowHeight="20.100000000000001" customHeight="1"/>
  <cols>
    <col min="1" max="1" width="12" style="82" customWidth="1"/>
    <col min="2" max="2" width="7.77734375" style="82" customWidth="1"/>
    <col min="3" max="3" width="8.6640625" style="82" customWidth="1"/>
    <col min="4" max="4" width="7.77734375" style="82" customWidth="1"/>
    <col min="5" max="5" width="1.77734375" style="82" customWidth="1"/>
    <col min="6" max="6" width="7.77734375" style="82" customWidth="1"/>
    <col min="7" max="7" width="8.6640625" style="82" customWidth="1"/>
    <col min="8" max="8" width="7.77734375" style="82" customWidth="1"/>
    <col min="9" max="9" width="1.77734375" style="82" customWidth="1"/>
    <col min="10" max="10" width="7.77734375" style="82" customWidth="1"/>
    <col min="11" max="11" width="8.6640625" style="82" customWidth="1"/>
    <col min="12" max="12" width="7.77734375" style="82" customWidth="1"/>
    <col min="13" max="13" width="1.77734375" style="82" customWidth="1"/>
    <col min="14" max="14" width="7.77734375" style="82" customWidth="1"/>
    <col min="15" max="15" width="8.6640625" style="82" customWidth="1"/>
    <col min="16" max="16" width="7.77734375" style="82" customWidth="1"/>
    <col min="17" max="17" width="1.77734375" style="82" customWidth="1"/>
    <col min="18" max="18" width="7.77734375" style="82" customWidth="1"/>
    <col min="19" max="19" width="8.6640625" style="82" customWidth="1"/>
    <col min="20" max="20" width="7.77734375" style="82" customWidth="1"/>
    <col min="21" max="16384" width="8.88671875" style="82"/>
  </cols>
  <sheetData>
    <row r="1" spans="1:39" ht="24" customHeight="1">
      <c r="A1" s="630" t="s">
        <v>542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</row>
    <row r="2" spans="1:39" ht="17.25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</row>
    <row r="3" spans="1:39" s="24" customFormat="1" ht="20.100000000000001" customHeight="1" thickBot="1">
      <c r="A3" s="132"/>
      <c r="B3" s="762" t="s">
        <v>543</v>
      </c>
      <c r="C3" s="762"/>
      <c r="D3" s="762"/>
      <c r="E3" s="469"/>
      <c r="F3" s="762" t="s">
        <v>544</v>
      </c>
      <c r="G3" s="762"/>
      <c r="H3" s="762"/>
      <c r="I3" s="469"/>
      <c r="J3" s="762" t="s">
        <v>545</v>
      </c>
      <c r="K3" s="762"/>
      <c r="L3" s="762"/>
      <c r="M3" s="469"/>
      <c r="N3" s="762" t="s">
        <v>546</v>
      </c>
      <c r="O3" s="762"/>
      <c r="P3" s="762"/>
      <c r="Q3" s="469"/>
      <c r="R3" s="762" t="s">
        <v>547</v>
      </c>
      <c r="S3" s="762"/>
      <c r="T3" s="762"/>
    </row>
    <row r="4" spans="1:39" s="24" customFormat="1" ht="13.5" customHeight="1">
      <c r="A4" s="131"/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</row>
    <row r="5" spans="1:39" s="21" customFormat="1" ht="27.95" customHeight="1">
      <c r="A5" s="749" t="s">
        <v>48</v>
      </c>
      <c r="B5" s="755" t="s">
        <v>548</v>
      </c>
      <c r="C5" s="747" t="s">
        <v>50</v>
      </c>
      <c r="D5" s="751"/>
      <c r="E5" s="433"/>
      <c r="F5" s="749" t="s">
        <v>393</v>
      </c>
      <c r="G5" s="747" t="s">
        <v>50</v>
      </c>
      <c r="H5" s="751"/>
      <c r="I5" s="433"/>
      <c r="J5" s="749" t="s">
        <v>549</v>
      </c>
      <c r="K5" s="747" t="s">
        <v>50</v>
      </c>
      <c r="L5" s="751"/>
      <c r="M5" s="433"/>
      <c r="N5" s="749" t="s">
        <v>548</v>
      </c>
      <c r="O5" s="746" t="s">
        <v>50</v>
      </c>
      <c r="P5" s="747"/>
      <c r="Q5" s="433"/>
      <c r="R5" s="749" t="s">
        <v>393</v>
      </c>
      <c r="S5" s="746" t="s">
        <v>50</v>
      </c>
      <c r="T5" s="747"/>
    </row>
    <row r="6" spans="1:39" s="21" customFormat="1" ht="42.75" customHeight="1">
      <c r="A6" s="750"/>
      <c r="B6" s="756"/>
      <c r="C6" s="434" t="s">
        <v>51</v>
      </c>
      <c r="D6" s="435" t="s">
        <v>72</v>
      </c>
      <c r="E6" s="433"/>
      <c r="F6" s="750"/>
      <c r="G6" s="434" t="s">
        <v>51</v>
      </c>
      <c r="H6" s="435" t="s">
        <v>72</v>
      </c>
      <c r="I6" s="433"/>
      <c r="J6" s="750"/>
      <c r="K6" s="434" t="s">
        <v>51</v>
      </c>
      <c r="L6" s="435" t="s">
        <v>72</v>
      </c>
      <c r="M6" s="433"/>
      <c r="N6" s="750"/>
      <c r="O6" s="434" t="s">
        <v>51</v>
      </c>
      <c r="P6" s="435" t="s">
        <v>72</v>
      </c>
      <c r="Q6" s="433"/>
      <c r="R6" s="750"/>
      <c r="S6" s="470" t="s">
        <v>51</v>
      </c>
      <c r="T6" s="471" t="s">
        <v>72</v>
      </c>
    </row>
    <row r="7" spans="1:39" s="25" customFormat="1" ht="27.95" customHeight="1" thickBot="1">
      <c r="A7" s="436" t="s">
        <v>11</v>
      </c>
      <c r="B7" s="437">
        <v>1569</v>
      </c>
      <c r="C7" s="437">
        <v>1146</v>
      </c>
      <c r="D7" s="438">
        <v>100</v>
      </c>
      <c r="E7" s="439"/>
      <c r="F7" s="437">
        <v>1628</v>
      </c>
      <c r="G7" s="472">
        <v>1484</v>
      </c>
      <c r="H7" s="438">
        <v>100</v>
      </c>
      <c r="I7" s="439"/>
      <c r="J7" s="437">
        <v>2087</v>
      </c>
      <c r="K7" s="437">
        <v>1747</v>
      </c>
      <c r="L7" s="438">
        <v>100</v>
      </c>
      <c r="M7" s="439"/>
      <c r="N7" s="437">
        <v>3071</v>
      </c>
      <c r="O7" s="437">
        <v>2625</v>
      </c>
      <c r="P7" s="438">
        <v>100</v>
      </c>
      <c r="Q7" s="439"/>
      <c r="R7" s="437">
        <f>SUM(R8:R14)</f>
        <v>2572</v>
      </c>
      <c r="S7" s="472">
        <f t="shared" ref="S7:T7" si="0">SUM(S8:S14)</f>
        <v>2045</v>
      </c>
      <c r="T7" s="438">
        <f t="shared" si="0"/>
        <v>100</v>
      </c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</row>
    <row r="8" spans="1:39" s="25" customFormat="1" ht="27.95" customHeight="1" thickTop="1">
      <c r="A8" s="440" t="s">
        <v>52</v>
      </c>
      <c r="B8" s="441">
        <v>425</v>
      </c>
      <c r="C8" s="442">
        <v>338</v>
      </c>
      <c r="D8" s="473">
        <v>29.5</v>
      </c>
      <c r="E8" s="439"/>
      <c r="F8" s="441">
        <v>284</v>
      </c>
      <c r="G8" s="442">
        <v>334</v>
      </c>
      <c r="H8" s="473">
        <v>22.5</v>
      </c>
      <c r="I8" s="439"/>
      <c r="J8" s="474">
        <v>590</v>
      </c>
      <c r="K8" s="475">
        <v>576</v>
      </c>
      <c r="L8" s="473">
        <v>33</v>
      </c>
      <c r="M8" s="439"/>
      <c r="N8" s="474">
        <v>655</v>
      </c>
      <c r="O8" s="475">
        <v>620</v>
      </c>
      <c r="P8" s="473">
        <v>23.6</v>
      </c>
      <c r="Q8" s="439"/>
      <c r="R8" s="441">
        <v>675</v>
      </c>
      <c r="S8" s="442">
        <v>608</v>
      </c>
      <c r="T8" s="443">
        <v>29.8</v>
      </c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</row>
    <row r="9" spans="1:39" s="25" customFormat="1" ht="27.95" customHeight="1">
      <c r="A9" s="476" t="s">
        <v>53</v>
      </c>
      <c r="B9" s="444">
        <v>18</v>
      </c>
      <c r="C9" s="445">
        <v>18</v>
      </c>
      <c r="D9" s="477">
        <v>1.6</v>
      </c>
      <c r="E9" s="439"/>
      <c r="F9" s="444">
        <v>16</v>
      </c>
      <c r="G9" s="445">
        <v>15</v>
      </c>
      <c r="H9" s="477">
        <v>1</v>
      </c>
      <c r="I9" s="439"/>
      <c r="J9" s="444">
        <v>29</v>
      </c>
      <c r="K9" s="445">
        <v>27</v>
      </c>
      <c r="L9" s="477">
        <v>1.5</v>
      </c>
      <c r="M9" s="439"/>
      <c r="N9" s="444">
        <v>23</v>
      </c>
      <c r="O9" s="445">
        <v>21</v>
      </c>
      <c r="P9" s="477">
        <v>0.8</v>
      </c>
      <c r="Q9" s="439"/>
      <c r="R9" s="444">
        <v>27</v>
      </c>
      <c r="S9" s="445">
        <v>18</v>
      </c>
      <c r="T9" s="477">
        <v>0.9</v>
      </c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</row>
    <row r="10" spans="1:39" s="25" customFormat="1" ht="27.95" customHeight="1">
      <c r="A10" s="476" t="s">
        <v>54</v>
      </c>
      <c r="B10" s="444">
        <v>453</v>
      </c>
      <c r="C10" s="445">
        <v>300</v>
      </c>
      <c r="D10" s="477">
        <v>26.2</v>
      </c>
      <c r="E10" s="439"/>
      <c r="F10" s="444">
        <v>370</v>
      </c>
      <c r="G10" s="445">
        <v>558</v>
      </c>
      <c r="H10" s="477">
        <v>37.6</v>
      </c>
      <c r="I10" s="439"/>
      <c r="J10" s="444">
        <v>531</v>
      </c>
      <c r="K10" s="445">
        <v>428</v>
      </c>
      <c r="L10" s="477">
        <v>24.5</v>
      </c>
      <c r="M10" s="439"/>
      <c r="N10" s="444">
        <v>553</v>
      </c>
      <c r="O10" s="445">
        <v>437</v>
      </c>
      <c r="P10" s="477">
        <v>16.600000000000001</v>
      </c>
      <c r="Q10" s="439"/>
      <c r="R10" s="444">
        <v>538</v>
      </c>
      <c r="S10" s="445">
        <v>487</v>
      </c>
      <c r="T10" s="477">
        <v>23.8</v>
      </c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</row>
    <row r="11" spans="1:39" s="25" customFormat="1" ht="27.95" customHeight="1">
      <c r="A11" s="476" t="s">
        <v>55</v>
      </c>
      <c r="B11" s="444">
        <v>434</v>
      </c>
      <c r="C11" s="445">
        <v>253</v>
      </c>
      <c r="D11" s="477">
        <v>22.1</v>
      </c>
      <c r="E11" s="439"/>
      <c r="F11" s="444">
        <v>727</v>
      </c>
      <c r="G11" s="445">
        <v>336</v>
      </c>
      <c r="H11" s="477">
        <v>22.6</v>
      </c>
      <c r="I11" s="439"/>
      <c r="J11" s="444">
        <v>631</v>
      </c>
      <c r="K11" s="445">
        <v>430</v>
      </c>
      <c r="L11" s="477">
        <v>24.6</v>
      </c>
      <c r="M11" s="439"/>
      <c r="N11" s="444">
        <v>710</v>
      </c>
      <c r="O11" s="445">
        <v>459</v>
      </c>
      <c r="P11" s="477">
        <v>17.5</v>
      </c>
      <c r="Q11" s="439"/>
      <c r="R11" s="444">
        <v>717</v>
      </c>
      <c r="S11" s="445">
        <v>464</v>
      </c>
      <c r="T11" s="477">
        <v>22.7</v>
      </c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</row>
    <row r="12" spans="1:39" s="25" customFormat="1" ht="27.95" customHeight="1">
      <c r="A12" s="476" t="s">
        <v>58</v>
      </c>
      <c r="B12" s="444">
        <v>157</v>
      </c>
      <c r="C12" s="445">
        <v>145</v>
      </c>
      <c r="D12" s="477">
        <v>12.7</v>
      </c>
      <c r="E12" s="439"/>
      <c r="F12" s="444">
        <v>72</v>
      </c>
      <c r="G12" s="445">
        <v>124</v>
      </c>
      <c r="H12" s="477">
        <v>8.4</v>
      </c>
      <c r="I12" s="439"/>
      <c r="J12" s="444">
        <v>159</v>
      </c>
      <c r="K12" s="445">
        <v>144</v>
      </c>
      <c r="L12" s="477">
        <v>8.1999999999999993</v>
      </c>
      <c r="M12" s="439"/>
      <c r="N12" s="444">
        <v>270</v>
      </c>
      <c r="O12" s="445">
        <v>271</v>
      </c>
      <c r="P12" s="477">
        <v>10.3</v>
      </c>
      <c r="Q12" s="439"/>
      <c r="R12" s="444">
        <v>415</v>
      </c>
      <c r="S12" s="445">
        <v>348</v>
      </c>
      <c r="T12" s="477">
        <v>17</v>
      </c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</row>
    <row r="13" spans="1:39" s="25" customFormat="1" ht="27.95" customHeight="1">
      <c r="A13" s="476" t="s">
        <v>66</v>
      </c>
      <c r="B13" s="444">
        <v>3</v>
      </c>
      <c r="C13" s="445">
        <v>2</v>
      </c>
      <c r="D13" s="477">
        <v>0.2</v>
      </c>
      <c r="E13" s="439"/>
      <c r="F13" s="444">
        <v>3</v>
      </c>
      <c r="G13" s="445">
        <v>1</v>
      </c>
      <c r="H13" s="477">
        <v>0.1</v>
      </c>
      <c r="I13" s="439"/>
      <c r="J13" s="444">
        <v>4</v>
      </c>
      <c r="K13" s="445">
        <v>30</v>
      </c>
      <c r="L13" s="477">
        <v>1.7</v>
      </c>
      <c r="M13" s="439"/>
      <c r="N13" s="444">
        <v>2</v>
      </c>
      <c r="O13" s="445">
        <v>1</v>
      </c>
      <c r="P13" s="477">
        <v>0</v>
      </c>
      <c r="Q13" s="439"/>
      <c r="R13" s="444">
        <v>1</v>
      </c>
      <c r="S13" s="445">
        <v>0</v>
      </c>
      <c r="T13" s="477">
        <v>0</v>
      </c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</row>
    <row r="14" spans="1:39" s="25" customFormat="1" ht="27.95" customHeight="1">
      <c r="A14" s="446" t="s">
        <v>73</v>
      </c>
      <c r="B14" s="447">
        <v>79</v>
      </c>
      <c r="C14" s="448">
        <v>90</v>
      </c>
      <c r="D14" s="449">
        <v>7.9</v>
      </c>
      <c r="E14" s="439"/>
      <c r="F14" s="447">
        <v>156</v>
      </c>
      <c r="G14" s="448">
        <v>116</v>
      </c>
      <c r="H14" s="449">
        <v>7.8</v>
      </c>
      <c r="I14" s="439"/>
      <c r="J14" s="478">
        <v>145</v>
      </c>
      <c r="K14" s="479">
        <v>111</v>
      </c>
      <c r="L14" s="449">
        <v>6.4</v>
      </c>
      <c r="M14" s="439"/>
      <c r="N14" s="478">
        <v>858</v>
      </c>
      <c r="O14" s="479">
        <v>816</v>
      </c>
      <c r="P14" s="449">
        <v>31.1</v>
      </c>
      <c r="Q14" s="439"/>
      <c r="R14" s="447">
        <v>199</v>
      </c>
      <c r="S14" s="448">
        <v>120</v>
      </c>
      <c r="T14" s="449">
        <v>5.8</v>
      </c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</row>
    <row r="15" spans="1:39" s="25" customFormat="1" ht="18.95" customHeight="1">
      <c r="A15" s="451"/>
      <c r="B15" s="452"/>
      <c r="C15" s="452"/>
      <c r="D15" s="453"/>
      <c r="E15" s="439"/>
      <c r="F15" s="452"/>
      <c r="G15" s="452"/>
      <c r="H15" s="453"/>
      <c r="I15" s="439"/>
      <c r="J15" s="452"/>
      <c r="K15" s="452"/>
      <c r="L15" s="453"/>
      <c r="M15" s="439"/>
      <c r="N15" s="452"/>
      <c r="O15" s="452"/>
      <c r="P15" s="453"/>
      <c r="Q15" s="439"/>
      <c r="R15" s="452"/>
      <c r="S15" s="452"/>
      <c r="T15" s="453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</row>
    <row r="16" spans="1:39" ht="18.95" customHeight="1">
      <c r="A16" s="109"/>
      <c r="B16" s="109"/>
      <c r="C16" s="109"/>
      <c r="D16" s="109"/>
      <c r="E16" s="109"/>
      <c r="F16" s="109"/>
      <c r="G16" s="109"/>
      <c r="H16" s="109"/>
      <c r="I16" s="109"/>
      <c r="J16" s="109"/>
      <c r="K16" s="133"/>
      <c r="L16" s="133" t="s">
        <v>69</v>
      </c>
      <c r="M16" s="133" t="s">
        <v>70</v>
      </c>
      <c r="N16" s="133" t="s">
        <v>71</v>
      </c>
      <c r="O16" s="133" t="s">
        <v>394</v>
      </c>
      <c r="P16" s="133" t="s">
        <v>395</v>
      </c>
      <c r="Q16" s="109"/>
      <c r="R16" s="109"/>
      <c r="S16" s="109" t="s">
        <v>15</v>
      </c>
      <c r="T16" s="109"/>
    </row>
    <row r="17" spans="1:20" ht="18.95" customHeight="1">
      <c r="A17" s="109"/>
      <c r="B17" s="109"/>
      <c r="C17" s="109"/>
      <c r="D17" s="109"/>
      <c r="E17" s="109"/>
      <c r="F17" s="109"/>
      <c r="G17" s="109"/>
      <c r="H17" s="109"/>
      <c r="I17" s="109"/>
      <c r="J17" s="109"/>
      <c r="K17" s="134" t="s">
        <v>52</v>
      </c>
      <c r="L17" s="133">
        <v>751</v>
      </c>
      <c r="M17" s="133">
        <v>660</v>
      </c>
      <c r="N17" s="135">
        <v>400</v>
      </c>
      <c r="O17" s="135">
        <v>557</v>
      </c>
      <c r="P17" s="135">
        <v>373</v>
      </c>
      <c r="Q17" s="109"/>
      <c r="R17" s="109"/>
      <c r="S17" s="109"/>
      <c r="T17" s="109"/>
    </row>
    <row r="18" spans="1:20" ht="18.95" customHeight="1">
      <c r="A18" s="109"/>
      <c r="B18" s="109"/>
      <c r="C18" s="109"/>
      <c r="D18" s="109"/>
      <c r="E18" s="109"/>
      <c r="F18" s="109"/>
      <c r="G18" s="109"/>
      <c r="H18" s="109"/>
      <c r="I18" s="109"/>
      <c r="J18" s="109"/>
      <c r="K18" s="134" t="s">
        <v>53</v>
      </c>
      <c r="L18" s="133">
        <v>45</v>
      </c>
      <c r="M18" s="133">
        <v>65</v>
      </c>
      <c r="N18" s="135">
        <v>59</v>
      </c>
      <c r="O18" s="135">
        <v>29</v>
      </c>
      <c r="P18" s="135">
        <v>30</v>
      </c>
      <c r="Q18" s="109"/>
      <c r="R18" s="109"/>
      <c r="S18" s="109"/>
      <c r="T18" s="109"/>
    </row>
    <row r="19" spans="1:20" ht="18.95" customHeight="1">
      <c r="A19" s="109"/>
      <c r="B19" s="109"/>
      <c r="C19" s="109"/>
      <c r="D19" s="109"/>
      <c r="E19" s="109"/>
      <c r="F19" s="109"/>
      <c r="G19" s="109"/>
      <c r="H19" s="109"/>
      <c r="I19" s="109"/>
      <c r="J19" s="109"/>
      <c r="K19" s="134" t="s">
        <v>54</v>
      </c>
      <c r="L19" s="133">
        <v>258</v>
      </c>
      <c r="M19" s="133">
        <v>310</v>
      </c>
      <c r="N19" s="135">
        <v>283</v>
      </c>
      <c r="O19" s="135">
        <v>304</v>
      </c>
      <c r="P19" s="135">
        <v>345</v>
      </c>
      <c r="Q19" s="109"/>
      <c r="R19" s="109"/>
      <c r="S19" s="109"/>
      <c r="T19" s="109"/>
    </row>
    <row r="20" spans="1:20" ht="18.95" customHeight="1">
      <c r="A20" s="109"/>
      <c r="B20" s="109"/>
      <c r="C20" s="109"/>
      <c r="D20" s="109"/>
      <c r="E20" s="109"/>
      <c r="F20" s="109"/>
      <c r="G20" s="109"/>
      <c r="H20" s="109"/>
      <c r="I20" s="109"/>
      <c r="J20" s="109"/>
      <c r="K20" s="134" t="s">
        <v>55</v>
      </c>
      <c r="L20" s="133">
        <v>124</v>
      </c>
      <c r="M20" s="133">
        <v>97</v>
      </c>
      <c r="N20" s="135">
        <v>83</v>
      </c>
      <c r="O20" s="135">
        <v>110</v>
      </c>
      <c r="P20" s="135">
        <v>128</v>
      </c>
      <c r="Q20" s="109"/>
      <c r="R20" s="109"/>
      <c r="S20" s="109"/>
      <c r="T20" s="109"/>
    </row>
    <row r="21" spans="1:20" ht="18.95" customHeight="1">
      <c r="A21" s="109"/>
      <c r="B21" s="109"/>
      <c r="C21" s="109"/>
      <c r="D21" s="109"/>
      <c r="E21" s="109"/>
      <c r="F21" s="109"/>
      <c r="G21" s="109"/>
      <c r="H21" s="109"/>
      <c r="I21" s="109"/>
      <c r="J21" s="109"/>
      <c r="K21" s="134" t="s">
        <v>58</v>
      </c>
      <c r="L21" s="133">
        <v>143</v>
      </c>
      <c r="M21" s="133">
        <v>152</v>
      </c>
      <c r="N21" s="135">
        <v>176</v>
      </c>
      <c r="O21" s="135">
        <v>194</v>
      </c>
      <c r="P21" s="135">
        <v>190</v>
      </c>
      <c r="Q21" s="109"/>
      <c r="R21" s="109"/>
      <c r="S21" s="109"/>
      <c r="T21" s="109"/>
    </row>
    <row r="22" spans="1:20" ht="18.95" customHeight="1">
      <c r="A22" s="109"/>
      <c r="B22" s="109"/>
      <c r="C22" s="109"/>
      <c r="D22" s="109"/>
      <c r="E22" s="109"/>
      <c r="F22" s="109"/>
      <c r="G22" s="109"/>
      <c r="H22" s="109"/>
      <c r="I22" s="109"/>
      <c r="J22" s="109"/>
      <c r="K22" s="134" t="s">
        <v>66</v>
      </c>
      <c r="L22" s="133">
        <v>71</v>
      </c>
      <c r="M22" s="133">
        <v>84</v>
      </c>
      <c r="N22" s="135">
        <v>77</v>
      </c>
      <c r="O22" s="135">
        <v>135</v>
      </c>
      <c r="P22" s="135">
        <v>67</v>
      </c>
      <c r="Q22" s="109"/>
      <c r="R22" s="109"/>
      <c r="S22" s="109"/>
      <c r="T22" s="109"/>
    </row>
    <row r="23" spans="1:20" ht="18.95" customHeight="1">
      <c r="A23" s="109"/>
      <c r="B23" s="109"/>
      <c r="C23" s="109"/>
      <c r="D23" s="109"/>
      <c r="E23" s="109"/>
      <c r="F23" s="109"/>
      <c r="G23" s="109"/>
      <c r="H23" s="109"/>
      <c r="I23" s="109"/>
      <c r="J23" s="109"/>
      <c r="K23" s="134" t="s">
        <v>73</v>
      </c>
      <c r="L23" s="133">
        <v>900</v>
      </c>
      <c r="M23" s="133">
        <v>215</v>
      </c>
      <c r="N23" s="135">
        <v>235</v>
      </c>
      <c r="O23" s="135">
        <v>197</v>
      </c>
      <c r="P23" s="135">
        <v>222</v>
      </c>
      <c r="Q23" s="109"/>
      <c r="R23" s="109"/>
      <c r="S23" s="109"/>
      <c r="T23" s="109"/>
    </row>
    <row r="24" spans="1:20" ht="18.95" customHeight="1">
      <c r="A24" s="109"/>
      <c r="B24" s="109"/>
      <c r="C24" s="109"/>
      <c r="D24" s="109"/>
      <c r="E24" s="109"/>
      <c r="F24" s="109"/>
      <c r="G24" s="109"/>
      <c r="H24" s="109"/>
      <c r="I24" s="109"/>
      <c r="J24" s="109"/>
      <c r="K24" s="109"/>
      <c r="L24" s="109"/>
      <c r="M24" s="109"/>
      <c r="N24" s="109"/>
      <c r="O24" s="109"/>
      <c r="P24" s="109"/>
      <c r="Q24" s="109"/>
      <c r="R24" s="109"/>
      <c r="S24" s="109"/>
      <c r="T24" s="109"/>
    </row>
    <row r="25" spans="1:20" ht="18.95" customHeight="1">
      <c r="A25" s="109"/>
      <c r="B25" s="109"/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09"/>
      <c r="N25" s="109"/>
      <c r="O25" s="109"/>
      <c r="P25" s="109"/>
      <c r="Q25" s="109"/>
      <c r="R25" s="109"/>
      <c r="S25" s="109"/>
      <c r="T25" s="109"/>
    </row>
    <row r="26" spans="1:20" ht="18.95" customHeight="1">
      <c r="A26" s="109"/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</row>
    <row r="27" spans="1:20" ht="18.95" customHeight="1">
      <c r="A27" s="109"/>
      <c r="B27" s="109"/>
      <c r="C27" s="109"/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109"/>
      <c r="Q27" s="109"/>
      <c r="R27" s="109"/>
      <c r="S27" s="109"/>
      <c r="T27" s="109"/>
    </row>
    <row r="28" spans="1:20" ht="20.100000000000001" customHeight="1">
      <c r="A28" s="109"/>
      <c r="B28" s="109"/>
      <c r="C28" s="109"/>
      <c r="D28" s="109"/>
      <c r="E28" s="109"/>
      <c r="F28" s="109"/>
      <c r="G28" s="109"/>
    </row>
    <row r="29" spans="1:20" ht="20.100000000000001" customHeight="1">
      <c r="A29" s="109"/>
      <c r="B29" s="109"/>
      <c r="C29" s="109"/>
      <c r="D29" s="109"/>
      <c r="E29" s="109"/>
      <c r="F29" s="109"/>
      <c r="G29" s="109"/>
    </row>
    <row r="30" spans="1:20" ht="20.100000000000001" customHeight="1">
      <c r="A30" s="109"/>
      <c r="B30" s="109"/>
      <c r="C30" s="109"/>
      <c r="D30" s="109"/>
      <c r="E30" s="109"/>
      <c r="F30" s="109"/>
      <c r="G30" s="109"/>
    </row>
    <row r="31" spans="1:20" ht="20.100000000000001" customHeight="1">
      <c r="A31" s="109"/>
      <c r="B31" s="109"/>
      <c r="C31" s="109"/>
      <c r="D31" s="109"/>
      <c r="E31" s="109"/>
      <c r="F31" s="109"/>
      <c r="G31" s="109"/>
    </row>
    <row r="32" spans="1:20" ht="20.100000000000001" customHeight="1">
      <c r="A32" s="109"/>
      <c r="B32" s="109"/>
      <c r="C32" s="109"/>
      <c r="D32" s="109"/>
      <c r="E32" s="109"/>
      <c r="F32" s="109"/>
      <c r="G32" s="109"/>
    </row>
    <row r="33" spans="1:7" ht="20.100000000000001" customHeight="1">
      <c r="A33" s="109"/>
      <c r="B33" s="109"/>
      <c r="C33" s="109"/>
      <c r="D33" s="109"/>
      <c r="E33" s="109"/>
      <c r="F33" s="109"/>
      <c r="G33" s="109"/>
    </row>
    <row r="34" spans="1:7" ht="20.100000000000001" customHeight="1">
      <c r="A34" s="109"/>
      <c r="B34" s="109"/>
      <c r="C34" s="109"/>
      <c r="D34" s="109"/>
      <c r="E34" s="109"/>
      <c r="F34" s="109"/>
      <c r="G34" s="109"/>
    </row>
    <row r="35" spans="1:7" ht="20.100000000000001" customHeight="1">
      <c r="A35" s="109"/>
      <c r="B35" s="109"/>
      <c r="C35" s="109"/>
      <c r="D35" s="109"/>
      <c r="E35" s="109"/>
      <c r="F35" s="109"/>
      <c r="G35" s="109"/>
    </row>
    <row r="36" spans="1:7" ht="20.100000000000001" customHeight="1">
      <c r="A36" s="109"/>
      <c r="B36" s="109"/>
      <c r="C36" s="109"/>
      <c r="D36" s="109"/>
      <c r="E36" s="109"/>
      <c r="F36" s="109"/>
      <c r="G36" s="109"/>
    </row>
    <row r="37" spans="1:7" ht="20.100000000000001" customHeight="1">
      <c r="A37" s="109"/>
      <c r="B37" s="109"/>
      <c r="C37" s="109"/>
      <c r="D37" s="109"/>
      <c r="E37" s="109"/>
      <c r="F37" s="109"/>
      <c r="G37" s="109"/>
    </row>
    <row r="38" spans="1:7" ht="20.100000000000001" customHeight="1">
      <c r="A38" s="109"/>
      <c r="B38" s="109"/>
      <c r="C38" s="109"/>
      <c r="D38" s="109"/>
      <c r="E38" s="109"/>
      <c r="F38" s="109"/>
      <c r="G38" s="109"/>
    </row>
    <row r="39" spans="1:7" ht="20.100000000000001" customHeight="1">
      <c r="A39" s="109"/>
      <c r="B39" s="109"/>
      <c r="C39" s="109"/>
      <c r="D39" s="109"/>
      <c r="E39" s="109"/>
      <c r="F39" s="109"/>
      <c r="G39" s="109"/>
    </row>
    <row r="40" spans="1:7" ht="20.100000000000001" customHeight="1">
      <c r="A40" s="109"/>
      <c r="B40" s="109"/>
      <c r="C40" s="109"/>
      <c r="D40" s="109"/>
      <c r="E40" s="109"/>
      <c r="F40" s="109"/>
      <c r="G40" s="109"/>
    </row>
    <row r="41" spans="1:7" ht="20.100000000000001" customHeight="1">
      <c r="A41" s="109"/>
      <c r="B41" s="109"/>
      <c r="C41" s="109"/>
      <c r="D41" s="109"/>
      <c r="E41" s="109"/>
      <c r="F41" s="109"/>
      <c r="G41" s="109"/>
    </row>
    <row r="42" spans="1:7" ht="20.100000000000001" customHeight="1">
      <c r="A42" s="109"/>
      <c r="B42" s="109"/>
      <c r="C42" s="109"/>
      <c r="D42" s="109"/>
      <c r="E42" s="109"/>
      <c r="F42" s="109"/>
      <c r="G42" s="109"/>
    </row>
    <row r="43" spans="1:7" ht="20.100000000000001" customHeight="1">
      <c r="A43" s="109"/>
      <c r="B43" s="109"/>
      <c r="C43" s="109"/>
      <c r="D43" s="109"/>
      <c r="E43" s="109"/>
      <c r="F43" s="109"/>
      <c r="G43" s="109"/>
    </row>
    <row r="44" spans="1:7" ht="20.100000000000001" customHeight="1">
      <c r="A44" s="109"/>
      <c r="B44" s="109"/>
      <c r="C44" s="109"/>
      <c r="D44" s="109"/>
      <c r="E44" s="109"/>
      <c r="F44" s="109"/>
      <c r="G44" s="109"/>
    </row>
    <row r="45" spans="1:7" ht="20.100000000000001" customHeight="1">
      <c r="A45" s="109"/>
      <c r="B45" s="109"/>
      <c r="C45" s="109"/>
      <c r="D45" s="109"/>
      <c r="E45" s="109"/>
      <c r="F45" s="109"/>
      <c r="G45" s="109"/>
    </row>
    <row r="46" spans="1:7" ht="20.100000000000001" customHeight="1">
      <c r="A46" s="109"/>
      <c r="B46" s="109"/>
      <c r="C46" s="109"/>
      <c r="D46" s="109"/>
      <c r="E46" s="109"/>
      <c r="F46" s="109"/>
      <c r="G46" s="109"/>
    </row>
    <row r="47" spans="1:7" ht="20.100000000000001" customHeight="1">
      <c r="A47" s="109"/>
      <c r="B47" s="109"/>
      <c r="C47" s="109"/>
      <c r="D47" s="109"/>
      <c r="E47" s="109"/>
      <c r="F47" s="109"/>
      <c r="G47" s="109"/>
    </row>
    <row r="48" spans="1:7" ht="20.100000000000001" customHeight="1">
      <c r="A48" s="109"/>
      <c r="B48" s="109"/>
      <c r="C48" s="109"/>
      <c r="D48" s="109"/>
      <c r="E48" s="109"/>
      <c r="F48" s="109"/>
      <c r="G48" s="109"/>
    </row>
    <row r="49" spans="1:7" ht="20.100000000000001" customHeight="1">
      <c r="A49" s="109"/>
      <c r="B49" s="109"/>
      <c r="C49" s="109"/>
      <c r="D49" s="109"/>
      <c r="E49" s="109"/>
      <c r="F49" s="109"/>
      <c r="G49" s="109"/>
    </row>
    <row r="50" spans="1:7" ht="20.100000000000001" customHeight="1">
      <c r="A50" s="109"/>
      <c r="B50" s="109"/>
      <c r="C50" s="109"/>
      <c r="D50" s="109"/>
      <c r="E50" s="109"/>
      <c r="F50" s="109"/>
      <c r="G50" s="109"/>
    </row>
    <row r="51" spans="1:7" ht="20.100000000000001" customHeight="1">
      <c r="A51" s="109"/>
      <c r="B51" s="109"/>
      <c r="C51" s="109"/>
      <c r="D51" s="109"/>
      <c r="E51" s="109"/>
      <c r="F51" s="109"/>
      <c r="G51" s="109"/>
    </row>
    <row r="52" spans="1:7" ht="20.100000000000001" customHeight="1">
      <c r="A52" s="109"/>
      <c r="B52" s="109"/>
      <c r="C52" s="109"/>
      <c r="D52" s="109"/>
      <c r="E52" s="109"/>
      <c r="F52" s="109"/>
      <c r="G52" s="109"/>
    </row>
    <row r="53" spans="1:7" ht="20.100000000000001" customHeight="1">
      <c r="A53" s="109"/>
      <c r="B53" s="109"/>
      <c r="C53" s="109"/>
      <c r="D53" s="109"/>
      <c r="E53" s="109"/>
      <c r="F53" s="109"/>
      <c r="G53" s="109"/>
    </row>
    <row r="54" spans="1:7" ht="20.100000000000001" customHeight="1">
      <c r="A54" s="109"/>
      <c r="B54" s="109"/>
      <c r="C54" s="109"/>
      <c r="D54" s="109"/>
      <c r="E54" s="109"/>
      <c r="F54" s="109"/>
      <c r="G54" s="109"/>
    </row>
    <row r="55" spans="1:7" ht="20.100000000000001" customHeight="1">
      <c r="A55" s="109"/>
      <c r="B55" s="109"/>
      <c r="C55" s="109"/>
      <c r="D55" s="109"/>
      <c r="E55" s="109"/>
      <c r="F55" s="109"/>
      <c r="G55" s="109"/>
    </row>
    <row r="56" spans="1:7" ht="20.100000000000001" customHeight="1">
      <c r="A56" s="109"/>
      <c r="B56" s="109"/>
      <c r="C56" s="109"/>
      <c r="D56" s="109"/>
      <c r="E56" s="109"/>
      <c r="F56" s="109"/>
      <c r="G56" s="109"/>
    </row>
    <row r="57" spans="1:7" ht="20.100000000000001" customHeight="1">
      <c r="A57" s="109"/>
      <c r="B57" s="109"/>
      <c r="C57" s="109"/>
      <c r="D57" s="109"/>
      <c r="E57" s="109"/>
      <c r="F57" s="109"/>
      <c r="G57" s="109"/>
    </row>
    <row r="58" spans="1:7" ht="20.100000000000001" customHeight="1">
      <c r="A58" s="109"/>
      <c r="B58" s="109"/>
      <c r="C58" s="109"/>
      <c r="D58" s="109"/>
      <c r="E58" s="109"/>
      <c r="F58" s="109"/>
      <c r="G58" s="109"/>
    </row>
    <row r="59" spans="1:7" ht="20.100000000000001" customHeight="1">
      <c r="A59" s="109"/>
      <c r="B59" s="109"/>
      <c r="C59" s="109"/>
      <c r="D59" s="109"/>
      <c r="E59" s="109"/>
      <c r="F59" s="109"/>
      <c r="G59" s="109"/>
    </row>
    <row r="60" spans="1:7" ht="20.100000000000001" customHeight="1">
      <c r="A60" s="109"/>
      <c r="B60" s="109"/>
      <c r="C60" s="109"/>
      <c r="D60" s="109"/>
      <c r="E60" s="109"/>
      <c r="F60" s="109"/>
      <c r="G60" s="109"/>
    </row>
    <row r="61" spans="1:7" ht="20.100000000000001" customHeight="1">
      <c r="A61" s="109"/>
      <c r="B61" s="109"/>
      <c r="C61" s="109"/>
      <c r="D61" s="109"/>
      <c r="E61" s="109"/>
      <c r="F61" s="109"/>
      <c r="G61" s="109"/>
    </row>
    <row r="62" spans="1:7" ht="20.100000000000001" customHeight="1">
      <c r="A62" s="109"/>
      <c r="B62" s="109"/>
      <c r="C62" s="109"/>
      <c r="D62" s="109"/>
      <c r="E62" s="109"/>
      <c r="F62" s="109"/>
      <c r="G62" s="109"/>
    </row>
    <row r="63" spans="1:7" ht="20.100000000000001" customHeight="1">
      <c r="A63" s="109"/>
      <c r="B63" s="109"/>
      <c r="C63" s="109"/>
      <c r="D63" s="109"/>
      <c r="E63" s="109"/>
      <c r="F63" s="109"/>
      <c r="G63" s="109"/>
    </row>
    <row r="64" spans="1:7" ht="20.100000000000001" customHeight="1">
      <c r="A64" s="109"/>
      <c r="B64" s="109"/>
      <c r="C64" s="109"/>
      <c r="D64" s="109"/>
      <c r="E64" s="109"/>
      <c r="F64" s="109"/>
      <c r="G64" s="109"/>
    </row>
    <row r="65" spans="1:7" ht="20.100000000000001" customHeight="1">
      <c r="A65" s="109"/>
      <c r="B65" s="109"/>
      <c r="C65" s="109"/>
      <c r="D65" s="109"/>
      <c r="E65" s="109"/>
      <c r="F65" s="109"/>
      <c r="G65" s="109"/>
    </row>
    <row r="66" spans="1:7" ht="20.100000000000001" customHeight="1">
      <c r="A66" s="109"/>
      <c r="B66" s="109"/>
      <c r="C66" s="109"/>
      <c r="D66" s="109"/>
      <c r="E66" s="109"/>
      <c r="F66" s="109"/>
      <c r="G66" s="109"/>
    </row>
    <row r="67" spans="1:7" ht="20.100000000000001" customHeight="1">
      <c r="A67" s="109"/>
      <c r="B67" s="109"/>
      <c r="C67" s="109"/>
      <c r="D67" s="109"/>
      <c r="E67" s="109"/>
      <c r="F67" s="109"/>
      <c r="G67" s="109"/>
    </row>
    <row r="68" spans="1:7" ht="20.100000000000001" customHeight="1">
      <c r="A68" s="109"/>
      <c r="B68" s="109"/>
      <c r="C68" s="109"/>
      <c r="D68" s="109"/>
      <c r="E68" s="109"/>
      <c r="F68" s="109"/>
      <c r="G68" s="109"/>
    </row>
    <row r="69" spans="1:7" ht="20.100000000000001" customHeight="1">
      <c r="A69" s="109"/>
      <c r="B69" s="109"/>
      <c r="C69" s="109"/>
      <c r="D69" s="109"/>
      <c r="E69" s="109"/>
      <c r="F69" s="109"/>
      <c r="G69" s="109"/>
    </row>
    <row r="70" spans="1:7" ht="20.100000000000001" customHeight="1">
      <c r="A70" s="109"/>
      <c r="B70" s="109"/>
      <c r="C70" s="109"/>
      <c r="D70" s="109"/>
      <c r="E70" s="109"/>
      <c r="F70" s="109"/>
      <c r="G70" s="109"/>
    </row>
    <row r="71" spans="1:7" ht="20.100000000000001" customHeight="1">
      <c r="A71" s="109"/>
      <c r="B71" s="109"/>
      <c r="C71" s="109"/>
      <c r="D71" s="109"/>
      <c r="E71" s="109"/>
      <c r="F71" s="109"/>
      <c r="G71" s="109"/>
    </row>
  </sheetData>
  <mergeCells count="16">
    <mergeCell ref="A5:A6"/>
    <mergeCell ref="B5:B6"/>
    <mergeCell ref="C5:D5"/>
    <mergeCell ref="F5:F6"/>
    <mergeCell ref="G5:H5"/>
    <mergeCell ref="S5:T5"/>
    <mergeCell ref="B3:D3"/>
    <mergeCell ref="F3:H3"/>
    <mergeCell ref="J3:L3"/>
    <mergeCell ref="N3:P3"/>
    <mergeCell ref="R3:T3"/>
    <mergeCell ref="J5:J6"/>
    <mergeCell ref="K5:L5"/>
    <mergeCell ref="N5:N6"/>
    <mergeCell ref="O5:P5"/>
    <mergeCell ref="R5:R6"/>
  </mergeCells>
  <phoneticPr fontId="10" type="noConversion"/>
  <pageMargins left="0.78740157480314965" right="0.78740157480314965" top="0.70866141732283472" bottom="0.70866141732283472" header="0.31496062992125984" footer="0.31496062992125984"/>
  <pageSetup paperSize="9" scale="80" firstPageNumber="21" orientation="landscape" r:id="rId1"/>
  <headerFooter differentOddEven="1" scaleWithDoc="0" alignWithMargins="0">
    <oddFooter>&amp;L&amp;9Ⅱ. 폐기물 재활용실적&amp;C-&amp;P--&amp;R&amp;9  2. 2014년 재활용실적(1. 총괄현황)</oddFooter>
    <evenHeader>&amp;L&amp;9Ⅱ. 폐기물 재활용실적&amp;C-&amp;P--&amp;R&amp;9  2. 2014년 재활용실적(1. 총괄현황)</even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57"/>
  <sheetViews>
    <sheetView view="pageBreakPreview" zoomScaleNormal="40" zoomScaleSheetLayoutView="100" workbookViewId="0"/>
  </sheetViews>
  <sheetFormatPr defaultRowHeight="11.25"/>
  <cols>
    <col min="1" max="1" width="7.77734375" style="37" customWidth="1"/>
    <col min="2" max="2" width="11.77734375" style="37" customWidth="1"/>
    <col min="3" max="3" width="13.77734375" style="37" customWidth="1"/>
    <col min="4" max="4" width="6.5546875" style="37" customWidth="1"/>
    <col min="5" max="5" width="5.77734375" style="37" customWidth="1"/>
    <col min="6" max="7" width="8.77734375" style="37" customWidth="1"/>
    <col min="8" max="8" width="10" style="85" customWidth="1"/>
    <col min="9" max="9" width="5.77734375" style="37" customWidth="1"/>
    <col min="10" max="11" width="8.77734375" style="37" customWidth="1"/>
    <col min="12" max="12" width="10" style="85" customWidth="1"/>
    <col min="13" max="13" width="5.77734375" style="37" customWidth="1"/>
    <col min="14" max="15" width="8.77734375" style="37" customWidth="1"/>
    <col min="16" max="16" width="10" style="85" customWidth="1"/>
    <col min="17" max="16384" width="8.88671875" style="27"/>
  </cols>
  <sheetData>
    <row r="1" spans="1:28" s="26" customFormat="1" ht="24.95" customHeight="1">
      <c r="A1" s="481" t="s">
        <v>751</v>
      </c>
      <c r="B1" s="481"/>
      <c r="C1" s="481"/>
      <c r="D1" s="481"/>
      <c r="F1" s="119"/>
      <c r="G1" s="119"/>
      <c r="H1" s="120"/>
      <c r="I1" s="119"/>
      <c r="J1" s="119"/>
      <c r="K1" s="119"/>
      <c r="L1" s="120"/>
      <c r="M1" s="119"/>
      <c r="N1" s="119"/>
      <c r="O1" s="119"/>
      <c r="P1" s="120"/>
    </row>
    <row r="2" spans="1:28" s="26" customFormat="1" ht="9" customHeight="1">
      <c r="A2" s="160"/>
      <c r="B2" s="160"/>
      <c r="C2" s="160"/>
      <c r="D2" s="160"/>
      <c r="F2" s="119"/>
      <c r="G2" s="119"/>
      <c r="H2" s="120"/>
      <c r="I2" s="119"/>
      <c r="J2" s="119"/>
      <c r="K2" s="119"/>
      <c r="L2" s="120"/>
      <c r="M2" s="119"/>
      <c r="N2" s="119"/>
      <c r="O2" s="119"/>
      <c r="P2" s="120"/>
    </row>
    <row r="3" spans="1:28" s="26" customFormat="1" ht="26.1" customHeight="1">
      <c r="A3" s="480" t="s">
        <v>739</v>
      </c>
      <c r="B3" s="160"/>
      <c r="C3" s="160"/>
      <c r="D3" s="160"/>
      <c r="F3" s="119"/>
      <c r="G3" s="119"/>
      <c r="H3" s="120"/>
      <c r="I3" s="119"/>
      <c r="J3" s="119"/>
      <c r="K3" s="119"/>
      <c r="L3" s="120"/>
      <c r="M3" s="119"/>
      <c r="N3" s="119"/>
      <c r="O3" s="119"/>
      <c r="P3" s="120"/>
    </row>
    <row r="4" spans="1:28" ht="20.100000000000001" customHeight="1" thickBot="1">
      <c r="A4" s="121"/>
      <c r="B4" s="121"/>
      <c r="C4" s="121"/>
      <c r="D4" s="121"/>
      <c r="E4" s="121"/>
      <c r="F4" s="121"/>
      <c r="G4" s="121"/>
      <c r="H4" s="122"/>
      <c r="I4" s="121"/>
      <c r="J4" s="121"/>
      <c r="K4" s="121"/>
      <c r="L4" s="122"/>
      <c r="M4" s="121"/>
      <c r="N4" s="121"/>
      <c r="O4" s="121"/>
      <c r="P4" s="122"/>
    </row>
    <row r="5" spans="1:28" s="28" customFormat="1" ht="21" customHeight="1">
      <c r="A5" s="764" t="s">
        <v>159</v>
      </c>
      <c r="B5" s="765"/>
      <c r="C5" s="765"/>
      <c r="D5" s="765"/>
      <c r="E5" s="765" t="s">
        <v>32</v>
      </c>
      <c r="F5" s="765"/>
      <c r="G5" s="765"/>
      <c r="H5" s="765"/>
      <c r="I5" s="765" t="s">
        <v>12</v>
      </c>
      <c r="J5" s="765"/>
      <c r="K5" s="765"/>
      <c r="L5" s="765"/>
      <c r="M5" s="765" t="s">
        <v>13</v>
      </c>
      <c r="N5" s="765"/>
      <c r="O5" s="765"/>
      <c r="P5" s="773"/>
    </row>
    <row r="6" spans="1:28" s="28" customFormat="1" ht="48" customHeight="1" thickBot="1">
      <c r="A6" s="766"/>
      <c r="B6" s="767"/>
      <c r="C6" s="767"/>
      <c r="D6" s="767"/>
      <c r="E6" s="486" t="s">
        <v>160</v>
      </c>
      <c r="F6" s="486" t="s">
        <v>161</v>
      </c>
      <c r="G6" s="486" t="s">
        <v>162</v>
      </c>
      <c r="H6" s="487" t="s">
        <v>163</v>
      </c>
      <c r="I6" s="486" t="s">
        <v>160</v>
      </c>
      <c r="J6" s="486" t="s">
        <v>161</v>
      </c>
      <c r="K6" s="486" t="s">
        <v>162</v>
      </c>
      <c r="L6" s="487" t="s">
        <v>163</v>
      </c>
      <c r="M6" s="486" t="s">
        <v>160</v>
      </c>
      <c r="N6" s="486" t="s">
        <v>161</v>
      </c>
      <c r="O6" s="486" t="s">
        <v>162</v>
      </c>
      <c r="P6" s="488" t="s">
        <v>163</v>
      </c>
    </row>
    <row r="7" spans="1:28" s="44" customFormat="1" ht="21" customHeight="1" thickTop="1" thickBot="1">
      <c r="A7" s="792" t="s">
        <v>164</v>
      </c>
      <c r="B7" s="793"/>
      <c r="C7" s="793"/>
      <c r="D7" s="793"/>
      <c r="E7" s="489">
        <f t="shared" ref="E7:P7" si="0">SUM(E8,E14,E19,E40,E44,E63,E66,E72,E80,E84,E89,E95,E96,E97,E100,E104,E107,E117,E130,E133,E139,E143,E146,E150,E151,E155,E159,E163)</f>
        <v>9059</v>
      </c>
      <c r="F7" s="489">
        <f t="shared" si="0"/>
        <v>45485653.139999978</v>
      </c>
      <c r="G7" s="489">
        <f t="shared" si="0"/>
        <v>34915540.614643373</v>
      </c>
      <c r="H7" s="490">
        <f t="shared" si="0"/>
        <v>6044643610182</v>
      </c>
      <c r="I7" s="489">
        <f t="shared" si="0"/>
        <v>7007</v>
      </c>
      <c r="J7" s="489">
        <f t="shared" si="0"/>
        <v>39017759.93999999</v>
      </c>
      <c r="K7" s="489">
        <f t="shared" si="0"/>
        <v>30421931.927383367</v>
      </c>
      <c r="L7" s="490">
        <f t="shared" si="0"/>
        <v>4622755872843</v>
      </c>
      <c r="M7" s="489">
        <f t="shared" si="0"/>
        <v>2052</v>
      </c>
      <c r="N7" s="489">
        <f t="shared" si="0"/>
        <v>6467893.1999999983</v>
      </c>
      <c r="O7" s="489">
        <f t="shared" si="0"/>
        <v>4493608.68726</v>
      </c>
      <c r="P7" s="491">
        <f t="shared" si="0"/>
        <v>1421887737339</v>
      </c>
      <c r="Q7" s="86"/>
      <c r="R7" s="86"/>
      <c r="S7" s="50"/>
      <c r="T7" s="50"/>
      <c r="U7" s="50"/>
      <c r="V7" s="50"/>
      <c r="W7" s="50"/>
      <c r="X7" s="50"/>
      <c r="Y7" s="50"/>
      <c r="Z7" s="50"/>
      <c r="AA7" s="50"/>
      <c r="AB7" s="50"/>
    </row>
    <row r="8" spans="1:28" s="44" customFormat="1" ht="21" customHeight="1" thickTop="1">
      <c r="A8" s="768" t="s">
        <v>165</v>
      </c>
      <c r="B8" s="770" t="s">
        <v>119</v>
      </c>
      <c r="C8" s="770"/>
      <c r="D8" s="770"/>
      <c r="E8" s="492">
        <f t="shared" ref="E8:P8" si="1">SUM(E9:E13)</f>
        <v>210</v>
      </c>
      <c r="F8" s="492">
        <f t="shared" si="1"/>
        <v>722637.1399999999</v>
      </c>
      <c r="G8" s="492">
        <f t="shared" si="1"/>
        <v>658113.87800000003</v>
      </c>
      <c r="H8" s="493">
        <f t="shared" si="1"/>
        <v>383278891365</v>
      </c>
      <c r="I8" s="492">
        <f t="shared" si="1"/>
        <v>168</v>
      </c>
      <c r="J8" s="492">
        <f t="shared" si="1"/>
        <v>646570.1399999999</v>
      </c>
      <c r="K8" s="492">
        <f t="shared" si="1"/>
        <v>647984.34499999997</v>
      </c>
      <c r="L8" s="493">
        <f t="shared" si="1"/>
        <v>380198948785</v>
      </c>
      <c r="M8" s="492">
        <f t="shared" si="1"/>
        <v>42</v>
      </c>
      <c r="N8" s="492">
        <f t="shared" si="1"/>
        <v>76067</v>
      </c>
      <c r="O8" s="492">
        <f t="shared" si="1"/>
        <v>10129.532999999999</v>
      </c>
      <c r="P8" s="491">
        <f t="shared" si="1"/>
        <v>3079942580</v>
      </c>
      <c r="Q8" s="86"/>
      <c r="R8" s="86"/>
      <c r="S8" s="50"/>
      <c r="T8" s="50"/>
      <c r="U8" s="50"/>
      <c r="V8" s="50"/>
      <c r="W8" s="50"/>
      <c r="X8" s="50"/>
      <c r="Y8" s="50"/>
      <c r="Z8" s="50"/>
      <c r="AA8" s="50"/>
      <c r="AB8" s="50"/>
    </row>
    <row r="9" spans="1:28" s="44" customFormat="1" ht="21" customHeight="1">
      <c r="A9" s="769"/>
      <c r="B9" s="494" t="s">
        <v>166</v>
      </c>
      <c r="C9" s="772" t="s">
        <v>167</v>
      </c>
      <c r="D9" s="772"/>
      <c r="E9" s="495">
        <f t="shared" ref="E9:H13" si="2">SUM(I9,M9)</f>
        <v>4</v>
      </c>
      <c r="F9" s="495">
        <f t="shared" si="2"/>
        <v>10669.230000000001</v>
      </c>
      <c r="G9" s="495">
        <f t="shared" si="2"/>
        <v>7377.72</v>
      </c>
      <c r="H9" s="496">
        <f t="shared" si="2"/>
        <v>615506600</v>
      </c>
      <c r="I9" s="495">
        <v>4</v>
      </c>
      <c r="J9" s="495">
        <v>10669.230000000001</v>
      </c>
      <c r="K9" s="495">
        <v>7377.72</v>
      </c>
      <c r="L9" s="496">
        <v>615506600</v>
      </c>
      <c r="M9" s="495">
        <v>0</v>
      </c>
      <c r="N9" s="495">
        <v>0</v>
      </c>
      <c r="O9" s="495">
        <v>0</v>
      </c>
      <c r="P9" s="497">
        <v>0</v>
      </c>
      <c r="Q9" s="86"/>
      <c r="R9" s="86"/>
      <c r="S9" s="50"/>
      <c r="T9" s="50"/>
      <c r="U9" s="50"/>
      <c r="V9" s="50"/>
      <c r="W9" s="50"/>
      <c r="X9" s="50"/>
      <c r="Y9" s="50"/>
      <c r="Z9" s="50"/>
      <c r="AA9" s="50"/>
      <c r="AB9" s="50"/>
    </row>
    <row r="10" spans="1:28" s="44" customFormat="1" ht="21" customHeight="1">
      <c r="A10" s="769"/>
      <c r="B10" s="494" t="s">
        <v>168</v>
      </c>
      <c r="C10" s="772" t="s">
        <v>169</v>
      </c>
      <c r="D10" s="772"/>
      <c r="E10" s="495">
        <f t="shared" si="2"/>
        <v>85</v>
      </c>
      <c r="F10" s="495">
        <f t="shared" si="2"/>
        <v>363969.25</v>
      </c>
      <c r="G10" s="495">
        <f t="shared" si="2"/>
        <v>263767.75199999998</v>
      </c>
      <c r="H10" s="496">
        <f t="shared" si="2"/>
        <v>203223655730</v>
      </c>
      <c r="I10" s="495">
        <v>49</v>
      </c>
      <c r="J10" s="495">
        <v>296066.28999999998</v>
      </c>
      <c r="K10" s="495">
        <v>261070.16099999999</v>
      </c>
      <c r="L10" s="496">
        <v>202555106030</v>
      </c>
      <c r="M10" s="495">
        <v>36</v>
      </c>
      <c r="N10" s="495">
        <v>67902.960000000006</v>
      </c>
      <c r="O10" s="495">
        <v>2697.5910000000003</v>
      </c>
      <c r="P10" s="497">
        <v>668549700</v>
      </c>
      <c r="Q10" s="86"/>
      <c r="R10" s="86"/>
      <c r="S10" s="50"/>
      <c r="T10" s="50"/>
      <c r="U10" s="50"/>
      <c r="V10" s="50"/>
      <c r="W10" s="50"/>
      <c r="X10" s="50"/>
      <c r="Y10" s="50"/>
      <c r="Z10" s="50"/>
      <c r="AA10" s="50"/>
      <c r="AB10" s="50"/>
    </row>
    <row r="11" spans="1:28" s="44" customFormat="1" ht="21" customHeight="1">
      <c r="A11" s="769"/>
      <c r="B11" s="494" t="s">
        <v>170</v>
      </c>
      <c r="C11" s="772" t="s">
        <v>171</v>
      </c>
      <c r="D11" s="772"/>
      <c r="E11" s="495">
        <f t="shared" si="2"/>
        <v>0</v>
      </c>
      <c r="F11" s="495">
        <f t="shared" si="2"/>
        <v>0</v>
      </c>
      <c r="G11" s="495">
        <f t="shared" si="2"/>
        <v>0</v>
      </c>
      <c r="H11" s="496">
        <f t="shared" si="2"/>
        <v>0</v>
      </c>
      <c r="I11" s="495">
        <v>0</v>
      </c>
      <c r="J11" s="495">
        <v>0</v>
      </c>
      <c r="K11" s="495">
        <v>0</v>
      </c>
      <c r="L11" s="496">
        <v>0</v>
      </c>
      <c r="M11" s="495">
        <v>0</v>
      </c>
      <c r="N11" s="495">
        <v>0</v>
      </c>
      <c r="O11" s="495">
        <v>0</v>
      </c>
      <c r="P11" s="497">
        <v>0</v>
      </c>
      <c r="Q11" s="86"/>
      <c r="R11" s="86"/>
      <c r="S11" s="50"/>
      <c r="T11" s="50"/>
      <c r="U11" s="50"/>
      <c r="V11" s="50"/>
      <c r="W11" s="50"/>
      <c r="X11" s="50"/>
      <c r="Y11" s="50"/>
      <c r="Z11" s="50"/>
      <c r="AA11" s="50"/>
      <c r="AB11" s="50"/>
    </row>
    <row r="12" spans="1:28" s="44" customFormat="1" ht="21" customHeight="1">
      <c r="A12" s="769"/>
      <c r="B12" s="494" t="s">
        <v>172</v>
      </c>
      <c r="C12" s="772" t="s">
        <v>173</v>
      </c>
      <c r="D12" s="772"/>
      <c r="E12" s="495">
        <f t="shared" si="2"/>
        <v>0</v>
      </c>
      <c r="F12" s="495">
        <f t="shared" si="2"/>
        <v>0</v>
      </c>
      <c r="G12" s="495">
        <f t="shared" si="2"/>
        <v>0</v>
      </c>
      <c r="H12" s="496">
        <f t="shared" si="2"/>
        <v>0</v>
      </c>
      <c r="I12" s="495">
        <v>0</v>
      </c>
      <c r="J12" s="495">
        <v>0</v>
      </c>
      <c r="K12" s="495">
        <v>0</v>
      </c>
      <c r="L12" s="496">
        <v>0</v>
      </c>
      <c r="M12" s="495">
        <v>0</v>
      </c>
      <c r="N12" s="495">
        <v>0</v>
      </c>
      <c r="O12" s="495">
        <v>0</v>
      </c>
      <c r="P12" s="497">
        <v>0</v>
      </c>
      <c r="Q12" s="86"/>
      <c r="R12" s="86"/>
      <c r="S12" s="50"/>
      <c r="T12" s="50"/>
      <c r="U12" s="50"/>
      <c r="V12" s="50"/>
      <c r="W12" s="50"/>
      <c r="X12" s="50"/>
      <c r="Y12" s="50"/>
      <c r="Z12" s="50"/>
      <c r="AA12" s="50"/>
      <c r="AB12" s="50"/>
    </row>
    <row r="13" spans="1:28" s="44" customFormat="1" ht="21" customHeight="1">
      <c r="A13" s="769"/>
      <c r="B13" s="494" t="s">
        <v>174</v>
      </c>
      <c r="C13" s="772" t="s">
        <v>175</v>
      </c>
      <c r="D13" s="772"/>
      <c r="E13" s="495">
        <f t="shared" si="2"/>
        <v>121</v>
      </c>
      <c r="F13" s="495">
        <f t="shared" si="2"/>
        <v>347998.65999999992</v>
      </c>
      <c r="G13" s="495">
        <f t="shared" si="2"/>
        <v>386968.40600000002</v>
      </c>
      <c r="H13" s="496">
        <f t="shared" si="2"/>
        <v>179439729035</v>
      </c>
      <c r="I13" s="495">
        <v>115</v>
      </c>
      <c r="J13" s="495">
        <v>339834.61999999994</v>
      </c>
      <c r="K13" s="495">
        <v>379536.46400000004</v>
      </c>
      <c r="L13" s="496">
        <v>177028336155</v>
      </c>
      <c r="M13" s="495">
        <v>6</v>
      </c>
      <c r="N13" s="495">
        <v>8164.0400000000009</v>
      </c>
      <c r="O13" s="495">
        <v>7431.942</v>
      </c>
      <c r="P13" s="497">
        <v>2411392880</v>
      </c>
      <c r="Q13" s="86"/>
      <c r="R13" s="86"/>
      <c r="S13" s="50"/>
      <c r="T13" s="50"/>
      <c r="U13" s="50"/>
      <c r="V13" s="50"/>
      <c r="W13" s="50"/>
      <c r="X13" s="50"/>
      <c r="Y13" s="50"/>
      <c r="Z13" s="50"/>
      <c r="AA13" s="50"/>
      <c r="AB13" s="50"/>
    </row>
    <row r="14" spans="1:28" s="44" customFormat="1" ht="21" customHeight="1">
      <c r="A14" s="769" t="s">
        <v>176</v>
      </c>
      <c r="B14" s="772" t="s">
        <v>119</v>
      </c>
      <c r="C14" s="772"/>
      <c r="D14" s="772"/>
      <c r="E14" s="495">
        <f t="shared" ref="E14:P14" si="3">SUM(E15:E18)</f>
        <v>23</v>
      </c>
      <c r="F14" s="495">
        <f t="shared" si="3"/>
        <v>27162.46</v>
      </c>
      <c r="G14" s="495">
        <f t="shared" si="3"/>
        <v>17917.218999999997</v>
      </c>
      <c r="H14" s="496">
        <f t="shared" si="3"/>
        <v>5394937646</v>
      </c>
      <c r="I14" s="495">
        <f t="shared" si="3"/>
        <v>23</v>
      </c>
      <c r="J14" s="495">
        <f t="shared" si="3"/>
        <v>27162.46</v>
      </c>
      <c r="K14" s="495">
        <f t="shared" si="3"/>
        <v>17917.218999999997</v>
      </c>
      <c r="L14" s="496">
        <f t="shared" si="3"/>
        <v>5394937646</v>
      </c>
      <c r="M14" s="495">
        <f t="shared" si="3"/>
        <v>0</v>
      </c>
      <c r="N14" s="495">
        <f t="shared" si="3"/>
        <v>0</v>
      </c>
      <c r="O14" s="495">
        <f t="shared" si="3"/>
        <v>0</v>
      </c>
      <c r="P14" s="497">
        <f t="shared" si="3"/>
        <v>0</v>
      </c>
      <c r="Q14" s="86"/>
      <c r="R14" s="86"/>
      <c r="S14" s="50"/>
      <c r="T14" s="50"/>
      <c r="U14" s="50"/>
      <c r="V14" s="50"/>
      <c r="W14" s="50"/>
      <c r="X14" s="50"/>
      <c r="Y14" s="50"/>
      <c r="Z14" s="50"/>
      <c r="AA14" s="50"/>
      <c r="AB14" s="50"/>
    </row>
    <row r="15" spans="1:28" s="44" customFormat="1" ht="21" customHeight="1">
      <c r="A15" s="769"/>
      <c r="B15" s="494" t="s">
        <v>177</v>
      </c>
      <c r="C15" s="772" t="s">
        <v>178</v>
      </c>
      <c r="D15" s="772"/>
      <c r="E15" s="495">
        <f t="shared" ref="E15:H18" si="4">SUM(I15,M15)</f>
        <v>0</v>
      </c>
      <c r="F15" s="495">
        <f t="shared" si="4"/>
        <v>0</v>
      </c>
      <c r="G15" s="495">
        <f t="shared" si="4"/>
        <v>0</v>
      </c>
      <c r="H15" s="496">
        <f t="shared" si="4"/>
        <v>0</v>
      </c>
      <c r="I15" s="495">
        <v>0</v>
      </c>
      <c r="J15" s="495">
        <v>0</v>
      </c>
      <c r="K15" s="495">
        <v>0</v>
      </c>
      <c r="L15" s="496">
        <v>0</v>
      </c>
      <c r="M15" s="495">
        <v>0</v>
      </c>
      <c r="N15" s="495">
        <v>0</v>
      </c>
      <c r="O15" s="495">
        <v>0</v>
      </c>
      <c r="P15" s="497">
        <v>0</v>
      </c>
      <c r="Q15" s="86"/>
      <c r="R15" s="86"/>
      <c r="S15" s="50"/>
      <c r="T15" s="50"/>
      <c r="U15" s="50"/>
      <c r="V15" s="50"/>
      <c r="W15" s="50"/>
      <c r="X15" s="50"/>
      <c r="Y15" s="50"/>
      <c r="Z15" s="50"/>
      <c r="AA15" s="50"/>
      <c r="AB15" s="50"/>
    </row>
    <row r="16" spans="1:28" s="44" customFormat="1" ht="21" customHeight="1">
      <c r="A16" s="769"/>
      <c r="B16" s="494" t="s">
        <v>179</v>
      </c>
      <c r="C16" s="772" t="s">
        <v>180</v>
      </c>
      <c r="D16" s="772"/>
      <c r="E16" s="495">
        <f t="shared" si="4"/>
        <v>0</v>
      </c>
      <c r="F16" s="495">
        <f t="shared" si="4"/>
        <v>0</v>
      </c>
      <c r="G16" s="495">
        <f t="shared" si="4"/>
        <v>0</v>
      </c>
      <c r="H16" s="496">
        <f t="shared" si="4"/>
        <v>0</v>
      </c>
      <c r="I16" s="495">
        <v>0</v>
      </c>
      <c r="J16" s="495">
        <v>0</v>
      </c>
      <c r="K16" s="495">
        <v>0</v>
      </c>
      <c r="L16" s="496">
        <v>0</v>
      </c>
      <c r="M16" s="495">
        <v>0</v>
      </c>
      <c r="N16" s="495">
        <v>0</v>
      </c>
      <c r="O16" s="495">
        <v>0</v>
      </c>
      <c r="P16" s="497">
        <v>0</v>
      </c>
      <c r="Q16" s="86"/>
      <c r="R16" s="86"/>
      <c r="S16" s="50"/>
      <c r="T16" s="50"/>
      <c r="U16" s="50"/>
      <c r="V16" s="50"/>
      <c r="W16" s="50"/>
      <c r="X16" s="50"/>
      <c r="Y16" s="50"/>
      <c r="Z16" s="50"/>
      <c r="AA16" s="50"/>
      <c r="AB16" s="50"/>
    </row>
    <row r="17" spans="1:28" s="44" customFormat="1" ht="21" customHeight="1">
      <c r="A17" s="769"/>
      <c r="B17" s="494" t="s">
        <v>181</v>
      </c>
      <c r="C17" s="772" t="s">
        <v>182</v>
      </c>
      <c r="D17" s="772"/>
      <c r="E17" s="495">
        <f t="shared" si="4"/>
        <v>0</v>
      </c>
      <c r="F17" s="495">
        <f t="shared" si="4"/>
        <v>0</v>
      </c>
      <c r="G17" s="495">
        <f t="shared" si="4"/>
        <v>0</v>
      </c>
      <c r="H17" s="496">
        <f t="shared" si="4"/>
        <v>0</v>
      </c>
      <c r="I17" s="495">
        <v>0</v>
      </c>
      <c r="J17" s="495">
        <v>0</v>
      </c>
      <c r="K17" s="495">
        <v>0</v>
      </c>
      <c r="L17" s="496">
        <v>0</v>
      </c>
      <c r="M17" s="495">
        <v>0</v>
      </c>
      <c r="N17" s="495">
        <v>0</v>
      </c>
      <c r="O17" s="495">
        <v>0</v>
      </c>
      <c r="P17" s="497">
        <v>0</v>
      </c>
      <c r="Q17" s="86"/>
      <c r="R17" s="86"/>
      <c r="S17" s="50"/>
      <c r="T17" s="50"/>
      <c r="U17" s="50"/>
      <c r="V17" s="50"/>
      <c r="W17" s="50"/>
      <c r="X17" s="50"/>
      <c r="Y17" s="50"/>
      <c r="Z17" s="50"/>
      <c r="AA17" s="50"/>
      <c r="AB17" s="50"/>
    </row>
    <row r="18" spans="1:28" s="44" customFormat="1" ht="21" customHeight="1">
      <c r="A18" s="769"/>
      <c r="B18" s="494" t="s">
        <v>174</v>
      </c>
      <c r="C18" s="772" t="s">
        <v>183</v>
      </c>
      <c r="D18" s="772"/>
      <c r="E18" s="495">
        <f t="shared" si="4"/>
        <v>23</v>
      </c>
      <c r="F18" s="495">
        <f t="shared" si="4"/>
        <v>27162.46</v>
      </c>
      <c r="G18" s="495">
        <f t="shared" si="4"/>
        <v>17917.218999999997</v>
      </c>
      <c r="H18" s="496">
        <f t="shared" si="4"/>
        <v>5394937646</v>
      </c>
      <c r="I18" s="495">
        <v>23</v>
      </c>
      <c r="J18" s="495">
        <v>27162.46</v>
      </c>
      <c r="K18" s="495">
        <v>17917.218999999997</v>
      </c>
      <c r="L18" s="496">
        <v>5394937646</v>
      </c>
      <c r="M18" s="495">
        <v>0</v>
      </c>
      <c r="N18" s="495">
        <v>0</v>
      </c>
      <c r="O18" s="495">
        <v>0</v>
      </c>
      <c r="P18" s="497">
        <v>0</v>
      </c>
      <c r="Q18" s="86"/>
      <c r="R18" s="86"/>
      <c r="S18" s="50"/>
      <c r="T18" s="50"/>
      <c r="U18" s="50"/>
      <c r="V18" s="50"/>
      <c r="W18" s="50"/>
      <c r="X18" s="50"/>
      <c r="Y18" s="50"/>
      <c r="Z18" s="50"/>
      <c r="AA18" s="50"/>
      <c r="AB18" s="50"/>
    </row>
    <row r="19" spans="1:28" s="44" customFormat="1" ht="21" customHeight="1">
      <c r="A19" s="769" t="s">
        <v>390</v>
      </c>
      <c r="B19" s="772" t="s">
        <v>119</v>
      </c>
      <c r="C19" s="772"/>
      <c r="D19" s="772"/>
      <c r="E19" s="495">
        <f>SUM(E20,E30,E35,E36)</f>
        <v>776</v>
      </c>
      <c r="F19" s="495">
        <f>SUM(F20,F30,F35,F36)</f>
        <v>674846.15000000014</v>
      </c>
      <c r="G19" s="495">
        <f>SUM(G20,G30,G35,G36)</f>
        <v>608007.44513999997</v>
      </c>
      <c r="H19" s="496">
        <f>SUM(H20,H30,H35,H36)</f>
        <v>379469648975</v>
      </c>
      <c r="I19" s="495">
        <f t="shared" ref="I19:P19" si="5">SUM(I20,I30,I36)</f>
        <v>747</v>
      </c>
      <c r="J19" s="495">
        <f t="shared" si="5"/>
        <v>646104.75000000012</v>
      </c>
      <c r="K19" s="495">
        <f t="shared" si="5"/>
        <v>592338.54214000003</v>
      </c>
      <c r="L19" s="496">
        <f t="shared" si="5"/>
        <v>373898338185</v>
      </c>
      <c r="M19" s="495">
        <f t="shared" si="5"/>
        <v>29</v>
      </c>
      <c r="N19" s="495">
        <f t="shared" si="5"/>
        <v>28741.399999999998</v>
      </c>
      <c r="O19" s="495">
        <f t="shared" si="5"/>
        <v>15668.903000000002</v>
      </c>
      <c r="P19" s="497">
        <f t="shared" si="5"/>
        <v>5571310790</v>
      </c>
      <c r="Q19" s="86"/>
      <c r="R19" s="86"/>
      <c r="S19" s="50"/>
      <c r="T19" s="50"/>
      <c r="U19" s="50"/>
      <c r="V19" s="50"/>
      <c r="W19" s="50"/>
      <c r="X19" s="50"/>
      <c r="Y19" s="50"/>
      <c r="Z19" s="50"/>
      <c r="AA19" s="50"/>
      <c r="AB19" s="50"/>
    </row>
    <row r="20" spans="1:28" s="44" customFormat="1" ht="21" customHeight="1">
      <c r="A20" s="769"/>
      <c r="B20" s="785" t="s">
        <v>184</v>
      </c>
      <c r="C20" s="772" t="s">
        <v>185</v>
      </c>
      <c r="D20" s="772"/>
      <c r="E20" s="495">
        <f>SUM(E21:E25)</f>
        <v>466</v>
      </c>
      <c r="F20" s="495">
        <f>SUM(F21:F25)</f>
        <v>313671.63</v>
      </c>
      <c r="G20" s="495">
        <f>SUM(G21:G25)</f>
        <v>371024.03474000003</v>
      </c>
      <c r="H20" s="496">
        <f>SUM(H21:H25)</f>
        <v>172910406328</v>
      </c>
      <c r="I20" s="495">
        <f>SUM(I21:I25)</f>
        <v>463</v>
      </c>
      <c r="J20" s="495">
        <f t="shared" ref="J20:L20" si="6">SUM(J21:J25)</f>
        <v>313288.95000000007</v>
      </c>
      <c r="K20" s="495">
        <f t="shared" si="6"/>
        <v>370806.45474000007</v>
      </c>
      <c r="L20" s="496">
        <f t="shared" si="6"/>
        <v>172887908728</v>
      </c>
      <c r="M20" s="495">
        <f>SUM(M21:M25)</f>
        <v>3</v>
      </c>
      <c r="N20" s="495">
        <f t="shared" ref="N20:P20" si="7">SUM(N21:N25)</f>
        <v>382.68</v>
      </c>
      <c r="O20" s="495">
        <f t="shared" si="7"/>
        <v>217.58</v>
      </c>
      <c r="P20" s="497">
        <f t="shared" si="7"/>
        <v>22497600</v>
      </c>
      <c r="Q20" s="86"/>
      <c r="R20" s="86"/>
      <c r="S20" s="50"/>
      <c r="T20" s="50"/>
      <c r="U20" s="50"/>
      <c r="V20" s="50"/>
      <c r="W20" s="50"/>
      <c r="X20" s="50"/>
      <c r="Y20" s="50"/>
      <c r="Z20" s="50"/>
      <c r="AA20" s="50"/>
      <c r="AB20" s="50"/>
    </row>
    <row r="21" spans="1:28" s="44" customFormat="1" ht="21" customHeight="1">
      <c r="A21" s="769"/>
      <c r="B21" s="795"/>
      <c r="C21" s="494" t="s">
        <v>186</v>
      </c>
      <c r="D21" s="498" t="s">
        <v>187</v>
      </c>
      <c r="E21" s="495">
        <f t="shared" ref="E21:H25" si="8">SUM(I21,M21)</f>
        <v>73</v>
      </c>
      <c r="F21" s="495">
        <f t="shared" si="8"/>
        <v>157379.37000000002</v>
      </c>
      <c r="G21" s="495">
        <f t="shared" si="8"/>
        <v>102964.86500000002</v>
      </c>
      <c r="H21" s="496">
        <f t="shared" si="8"/>
        <v>79589503974</v>
      </c>
      <c r="I21" s="495">
        <v>73</v>
      </c>
      <c r="J21" s="495">
        <v>157379.37000000002</v>
      </c>
      <c r="K21" s="495">
        <v>102964.86500000002</v>
      </c>
      <c r="L21" s="496">
        <v>79589503974</v>
      </c>
      <c r="M21" s="495">
        <v>0</v>
      </c>
      <c r="N21" s="495">
        <v>0</v>
      </c>
      <c r="O21" s="495">
        <v>0</v>
      </c>
      <c r="P21" s="497">
        <v>0</v>
      </c>
      <c r="Q21" s="86"/>
      <c r="R21" s="86"/>
      <c r="S21" s="50"/>
      <c r="T21" s="50"/>
      <c r="U21" s="50"/>
      <c r="V21" s="50"/>
      <c r="W21" s="50"/>
      <c r="X21" s="50"/>
      <c r="Y21" s="50"/>
      <c r="Z21" s="50"/>
      <c r="AA21" s="50"/>
      <c r="AB21" s="50"/>
    </row>
    <row r="22" spans="1:28" s="44" customFormat="1" ht="21" customHeight="1">
      <c r="A22" s="769"/>
      <c r="B22" s="795"/>
      <c r="C22" s="494" t="s">
        <v>188</v>
      </c>
      <c r="D22" s="498" t="s">
        <v>189</v>
      </c>
      <c r="E22" s="495">
        <f t="shared" si="8"/>
        <v>104</v>
      </c>
      <c r="F22" s="495">
        <f t="shared" si="8"/>
        <v>31295.549999999988</v>
      </c>
      <c r="G22" s="495">
        <f t="shared" si="8"/>
        <v>20758.603000000006</v>
      </c>
      <c r="H22" s="496">
        <f t="shared" si="8"/>
        <v>15894368933</v>
      </c>
      <c r="I22" s="495">
        <v>103</v>
      </c>
      <c r="J22" s="495">
        <v>31294.999999999989</v>
      </c>
      <c r="K22" s="495">
        <v>20758.603000000006</v>
      </c>
      <c r="L22" s="496">
        <v>15894368933</v>
      </c>
      <c r="M22" s="495">
        <v>1</v>
      </c>
      <c r="N22" s="495">
        <v>0.55000000000000004</v>
      </c>
      <c r="O22" s="495">
        <v>0</v>
      </c>
      <c r="P22" s="497">
        <v>0</v>
      </c>
      <c r="Q22" s="86"/>
      <c r="R22" s="86"/>
      <c r="S22" s="50"/>
      <c r="T22" s="50"/>
      <c r="U22" s="50"/>
      <c r="V22" s="50"/>
      <c r="W22" s="50"/>
      <c r="X22" s="50"/>
      <c r="Y22" s="50"/>
      <c r="Z22" s="50"/>
      <c r="AA22" s="50"/>
      <c r="AB22" s="50"/>
    </row>
    <row r="23" spans="1:28" s="44" customFormat="1" ht="21" customHeight="1">
      <c r="A23" s="769"/>
      <c r="B23" s="795"/>
      <c r="C23" s="494" t="s">
        <v>190</v>
      </c>
      <c r="D23" s="498" t="s">
        <v>191</v>
      </c>
      <c r="E23" s="495">
        <f t="shared" si="8"/>
        <v>62</v>
      </c>
      <c r="F23" s="495">
        <f t="shared" si="8"/>
        <v>29599.330000000005</v>
      </c>
      <c r="G23" s="495">
        <f t="shared" si="8"/>
        <v>22495.587999999996</v>
      </c>
      <c r="H23" s="496">
        <f t="shared" si="8"/>
        <v>8596081725</v>
      </c>
      <c r="I23" s="495">
        <v>62</v>
      </c>
      <c r="J23" s="495">
        <v>29599.330000000005</v>
      </c>
      <c r="K23" s="495">
        <v>22495.587999999996</v>
      </c>
      <c r="L23" s="496">
        <v>8596081725</v>
      </c>
      <c r="M23" s="495">
        <v>0</v>
      </c>
      <c r="N23" s="495">
        <v>0</v>
      </c>
      <c r="O23" s="495">
        <v>0</v>
      </c>
      <c r="P23" s="497">
        <v>0</v>
      </c>
      <c r="Q23" s="86"/>
      <c r="R23" s="86"/>
      <c r="S23" s="50"/>
      <c r="T23" s="50"/>
      <c r="U23" s="50"/>
      <c r="V23" s="50"/>
      <c r="W23" s="50"/>
      <c r="X23" s="50"/>
      <c r="Y23" s="50"/>
      <c r="Z23" s="50"/>
      <c r="AA23" s="50"/>
      <c r="AB23" s="50"/>
    </row>
    <row r="24" spans="1:28" s="44" customFormat="1" ht="21" customHeight="1">
      <c r="A24" s="769"/>
      <c r="B24" s="795"/>
      <c r="C24" s="494" t="s">
        <v>192</v>
      </c>
      <c r="D24" s="498" t="s">
        <v>193</v>
      </c>
      <c r="E24" s="495">
        <f t="shared" si="8"/>
        <v>0</v>
      </c>
      <c r="F24" s="495">
        <f t="shared" si="8"/>
        <v>0</v>
      </c>
      <c r="G24" s="495">
        <f t="shared" si="8"/>
        <v>0</v>
      </c>
      <c r="H24" s="496">
        <f t="shared" si="8"/>
        <v>0</v>
      </c>
      <c r="I24" s="495">
        <v>0</v>
      </c>
      <c r="J24" s="495">
        <v>0</v>
      </c>
      <c r="K24" s="495">
        <v>0</v>
      </c>
      <c r="L24" s="496">
        <v>0</v>
      </c>
      <c r="M24" s="495">
        <v>0</v>
      </c>
      <c r="N24" s="495">
        <v>0</v>
      </c>
      <c r="O24" s="495">
        <v>0</v>
      </c>
      <c r="P24" s="497">
        <v>0</v>
      </c>
      <c r="Q24" s="86"/>
      <c r="R24" s="86"/>
      <c r="S24" s="50"/>
      <c r="T24" s="50"/>
      <c r="U24" s="50"/>
      <c r="V24" s="50"/>
      <c r="W24" s="50"/>
      <c r="X24" s="50"/>
      <c r="Y24" s="50"/>
      <c r="Z24" s="50"/>
      <c r="AA24" s="50"/>
      <c r="AB24" s="50"/>
    </row>
    <row r="25" spans="1:28" s="44" customFormat="1" ht="21" customHeight="1" thickBot="1">
      <c r="A25" s="774"/>
      <c r="B25" s="796"/>
      <c r="C25" s="499" t="s">
        <v>194</v>
      </c>
      <c r="D25" s="500" t="s">
        <v>195</v>
      </c>
      <c r="E25" s="501">
        <f t="shared" si="8"/>
        <v>227</v>
      </c>
      <c r="F25" s="501">
        <f t="shared" si="8"/>
        <v>95397.38</v>
      </c>
      <c r="G25" s="501">
        <f t="shared" si="8"/>
        <v>224804.97874000002</v>
      </c>
      <c r="H25" s="502">
        <f t="shared" si="8"/>
        <v>68830451696</v>
      </c>
      <c r="I25" s="501">
        <v>225</v>
      </c>
      <c r="J25" s="501">
        <v>95015.25</v>
      </c>
      <c r="K25" s="501">
        <v>224587.39874000003</v>
      </c>
      <c r="L25" s="502">
        <v>68807954096</v>
      </c>
      <c r="M25" s="501">
        <v>2</v>
      </c>
      <c r="N25" s="501">
        <v>382.13</v>
      </c>
      <c r="O25" s="501">
        <v>217.58</v>
      </c>
      <c r="P25" s="503">
        <v>22497600</v>
      </c>
      <c r="Q25" s="86"/>
      <c r="R25" s="86"/>
      <c r="S25" s="50"/>
      <c r="T25" s="50"/>
      <c r="U25" s="50"/>
      <c r="V25" s="50"/>
      <c r="W25" s="50"/>
      <c r="X25" s="50"/>
      <c r="Y25" s="50"/>
      <c r="Z25" s="50"/>
      <c r="AA25" s="50"/>
      <c r="AB25" s="50"/>
    </row>
    <row r="26" spans="1:28" s="44" customFormat="1" ht="21" customHeight="1">
      <c r="A26" s="797" t="s">
        <v>717</v>
      </c>
      <c r="B26" s="797"/>
      <c r="C26" s="797"/>
      <c r="D26" s="797"/>
      <c r="E26" s="797"/>
      <c r="F26" s="797"/>
      <c r="G26" s="797"/>
      <c r="H26" s="797"/>
      <c r="I26" s="523"/>
      <c r="J26" s="523"/>
      <c r="K26" s="523"/>
      <c r="L26" s="524"/>
      <c r="M26" s="523"/>
      <c r="N26" s="523"/>
      <c r="O26" s="523"/>
      <c r="P26" s="524"/>
      <c r="Q26" s="86"/>
      <c r="R26" s="86"/>
      <c r="S26" s="50"/>
      <c r="T26" s="50"/>
      <c r="U26" s="50"/>
      <c r="V26" s="50"/>
      <c r="W26" s="50"/>
      <c r="X26" s="50"/>
      <c r="Y26" s="50"/>
      <c r="Z26" s="50"/>
      <c r="AA26" s="50"/>
      <c r="AB26" s="50"/>
    </row>
    <row r="27" spans="1:28" ht="12.75" customHeight="1" thickBot="1">
      <c r="A27" s="504"/>
      <c r="B27" s="505"/>
      <c r="C27" s="505"/>
      <c r="D27" s="506"/>
      <c r="E27" s="505"/>
      <c r="F27" s="505"/>
      <c r="G27" s="505"/>
      <c r="H27" s="507"/>
      <c r="I27" s="505"/>
      <c r="J27" s="505"/>
      <c r="K27" s="505"/>
      <c r="L27" s="507"/>
      <c r="M27" s="505"/>
      <c r="N27" s="505"/>
      <c r="O27" s="505"/>
      <c r="P27" s="507"/>
    </row>
    <row r="28" spans="1:28" s="28" customFormat="1" ht="21" customHeight="1">
      <c r="A28" s="764" t="s">
        <v>159</v>
      </c>
      <c r="B28" s="765"/>
      <c r="C28" s="765"/>
      <c r="D28" s="765"/>
      <c r="E28" s="765" t="s">
        <v>32</v>
      </c>
      <c r="F28" s="765"/>
      <c r="G28" s="765"/>
      <c r="H28" s="765"/>
      <c r="I28" s="765" t="s">
        <v>12</v>
      </c>
      <c r="J28" s="765"/>
      <c r="K28" s="765"/>
      <c r="L28" s="765"/>
      <c r="M28" s="765" t="s">
        <v>13</v>
      </c>
      <c r="N28" s="765"/>
      <c r="O28" s="765"/>
      <c r="P28" s="773"/>
    </row>
    <row r="29" spans="1:28" s="28" customFormat="1" ht="48" customHeight="1" thickBot="1">
      <c r="A29" s="766"/>
      <c r="B29" s="767"/>
      <c r="C29" s="767"/>
      <c r="D29" s="767"/>
      <c r="E29" s="486" t="s">
        <v>160</v>
      </c>
      <c r="F29" s="486" t="s">
        <v>161</v>
      </c>
      <c r="G29" s="486" t="s">
        <v>162</v>
      </c>
      <c r="H29" s="487" t="s">
        <v>163</v>
      </c>
      <c r="I29" s="486" t="s">
        <v>160</v>
      </c>
      <c r="J29" s="486" t="s">
        <v>161</v>
      </c>
      <c r="K29" s="486" t="s">
        <v>162</v>
      </c>
      <c r="L29" s="487" t="s">
        <v>163</v>
      </c>
      <c r="M29" s="486" t="s">
        <v>160</v>
      </c>
      <c r="N29" s="486" t="s">
        <v>161</v>
      </c>
      <c r="O29" s="486" t="s">
        <v>162</v>
      </c>
      <c r="P29" s="488" t="s">
        <v>163</v>
      </c>
    </row>
    <row r="30" spans="1:28" s="44" customFormat="1" ht="20.45" customHeight="1" thickTop="1">
      <c r="A30" s="794" t="s">
        <v>390</v>
      </c>
      <c r="B30" s="770" t="s">
        <v>196</v>
      </c>
      <c r="C30" s="770" t="s">
        <v>185</v>
      </c>
      <c r="D30" s="770"/>
      <c r="E30" s="508">
        <f t="shared" ref="E30:P30" si="9">SUM(E31:E34)</f>
        <v>229</v>
      </c>
      <c r="F30" s="508">
        <f t="shared" si="9"/>
        <v>224964.43000000008</v>
      </c>
      <c r="G30" s="508">
        <f t="shared" si="9"/>
        <v>113617.22039999998</v>
      </c>
      <c r="H30" s="509">
        <f t="shared" si="9"/>
        <v>65024379092</v>
      </c>
      <c r="I30" s="508">
        <f t="shared" si="9"/>
        <v>225</v>
      </c>
      <c r="J30" s="508">
        <f t="shared" si="9"/>
        <v>219447.20000000007</v>
      </c>
      <c r="K30" s="508">
        <f t="shared" si="9"/>
        <v>110039.10039999998</v>
      </c>
      <c r="L30" s="509">
        <f t="shared" si="9"/>
        <v>61613783292</v>
      </c>
      <c r="M30" s="508">
        <f t="shared" si="9"/>
        <v>4</v>
      </c>
      <c r="N30" s="508">
        <f t="shared" si="9"/>
        <v>5517.2299999999987</v>
      </c>
      <c r="O30" s="508">
        <f t="shared" si="9"/>
        <v>3578.12</v>
      </c>
      <c r="P30" s="510">
        <f t="shared" si="9"/>
        <v>3410595800</v>
      </c>
      <c r="Q30" s="86"/>
      <c r="R30" s="86"/>
      <c r="S30" s="50"/>
      <c r="T30" s="50"/>
      <c r="U30" s="50"/>
      <c r="V30" s="50"/>
      <c r="W30" s="50"/>
      <c r="X30" s="50"/>
      <c r="Y30" s="50"/>
      <c r="Z30" s="50"/>
      <c r="AA30" s="50"/>
      <c r="AB30" s="50"/>
    </row>
    <row r="31" spans="1:28" s="44" customFormat="1" ht="20.45" customHeight="1">
      <c r="A31" s="794"/>
      <c r="B31" s="775"/>
      <c r="C31" s="494" t="s">
        <v>197</v>
      </c>
      <c r="D31" s="498" t="s">
        <v>198</v>
      </c>
      <c r="E31" s="495">
        <f t="shared" ref="E31:H35" si="10">SUM(I31,M31)</f>
        <v>0</v>
      </c>
      <c r="F31" s="495">
        <f t="shared" si="10"/>
        <v>0</v>
      </c>
      <c r="G31" s="495">
        <f t="shared" si="10"/>
        <v>0</v>
      </c>
      <c r="H31" s="496">
        <f t="shared" si="10"/>
        <v>0</v>
      </c>
      <c r="I31" s="508">
        <v>0</v>
      </c>
      <c r="J31" s="508">
        <v>0</v>
      </c>
      <c r="K31" s="508">
        <v>0</v>
      </c>
      <c r="L31" s="509">
        <v>0</v>
      </c>
      <c r="M31" s="508">
        <v>0</v>
      </c>
      <c r="N31" s="508">
        <v>0</v>
      </c>
      <c r="O31" s="508">
        <v>0</v>
      </c>
      <c r="P31" s="510">
        <v>0</v>
      </c>
      <c r="Q31" s="86"/>
      <c r="R31" s="86"/>
      <c r="S31" s="50"/>
      <c r="T31" s="50"/>
      <c r="U31" s="50"/>
      <c r="V31" s="50"/>
      <c r="W31" s="50"/>
      <c r="X31" s="50"/>
      <c r="Y31" s="50"/>
      <c r="Z31" s="50"/>
      <c r="AA31" s="50"/>
      <c r="AB31" s="50"/>
    </row>
    <row r="32" spans="1:28" s="44" customFormat="1" ht="20.45" customHeight="1">
      <c r="A32" s="794"/>
      <c r="B32" s="775"/>
      <c r="C32" s="494" t="s">
        <v>199</v>
      </c>
      <c r="D32" s="498" t="s">
        <v>200</v>
      </c>
      <c r="E32" s="495">
        <f t="shared" si="10"/>
        <v>0</v>
      </c>
      <c r="F32" s="495">
        <f t="shared" si="10"/>
        <v>0</v>
      </c>
      <c r="G32" s="495">
        <f t="shared" si="10"/>
        <v>0</v>
      </c>
      <c r="H32" s="496">
        <f t="shared" si="10"/>
        <v>0</v>
      </c>
      <c r="I32" s="508">
        <v>0</v>
      </c>
      <c r="J32" s="508">
        <v>0</v>
      </c>
      <c r="K32" s="508">
        <v>0</v>
      </c>
      <c r="L32" s="509">
        <v>0</v>
      </c>
      <c r="M32" s="508">
        <v>0</v>
      </c>
      <c r="N32" s="508">
        <v>0</v>
      </c>
      <c r="O32" s="508">
        <v>0</v>
      </c>
      <c r="P32" s="510">
        <v>0</v>
      </c>
      <c r="Q32" s="86"/>
      <c r="R32" s="86"/>
      <c r="S32" s="50"/>
      <c r="T32" s="50"/>
      <c r="U32" s="50"/>
      <c r="V32" s="50"/>
      <c r="W32" s="50"/>
      <c r="X32" s="50"/>
      <c r="Y32" s="50"/>
      <c r="Z32" s="50"/>
      <c r="AA32" s="50"/>
      <c r="AB32" s="50"/>
    </row>
    <row r="33" spans="1:28" s="44" customFormat="1" ht="20.45" customHeight="1">
      <c r="A33" s="794"/>
      <c r="B33" s="775"/>
      <c r="C33" s="494" t="s">
        <v>201</v>
      </c>
      <c r="D33" s="498" t="s">
        <v>202</v>
      </c>
      <c r="E33" s="495">
        <f t="shared" si="10"/>
        <v>0</v>
      </c>
      <c r="F33" s="495">
        <f t="shared" si="10"/>
        <v>0</v>
      </c>
      <c r="G33" s="495">
        <f t="shared" si="10"/>
        <v>0</v>
      </c>
      <c r="H33" s="496">
        <f t="shared" si="10"/>
        <v>0</v>
      </c>
      <c r="I33" s="508">
        <v>0</v>
      </c>
      <c r="J33" s="508">
        <v>0</v>
      </c>
      <c r="K33" s="508">
        <v>0</v>
      </c>
      <c r="L33" s="509">
        <v>0</v>
      </c>
      <c r="M33" s="508">
        <v>0</v>
      </c>
      <c r="N33" s="508">
        <v>0</v>
      </c>
      <c r="O33" s="508">
        <v>0</v>
      </c>
      <c r="P33" s="510">
        <v>0</v>
      </c>
      <c r="Q33" s="86"/>
      <c r="R33" s="86"/>
      <c r="S33" s="50"/>
      <c r="T33" s="50"/>
      <c r="U33" s="50"/>
      <c r="V33" s="50"/>
      <c r="W33" s="50"/>
      <c r="X33" s="50"/>
      <c r="Y33" s="50"/>
      <c r="Z33" s="50"/>
      <c r="AA33" s="50"/>
      <c r="AB33" s="50"/>
    </row>
    <row r="34" spans="1:28" s="44" customFormat="1" ht="20.45" customHeight="1">
      <c r="A34" s="794"/>
      <c r="B34" s="775"/>
      <c r="C34" s="494" t="s">
        <v>174</v>
      </c>
      <c r="D34" s="498" t="s">
        <v>203</v>
      </c>
      <c r="E34" s="495">
        <f t="shared" si="10"/>
        <v>229</v>
      </c>
      <c r="F34" s="495">
        <f t="shared" si="10"/>
        <v>224964.43000000008</v>
      </c>
      <c r="G34" s="495">
        <f t="shared" si="10"/>
        <v>113617.22039999998</v>
      </c>
      <c r="H34" s="496">
        <f t="shared" si="10"/>
        <v>65024379092</v>
      </c>
      <c r="I34" s="508">
        <v>225</v>
      </c>
      <c r="J34" s="508">
        <v>219447.20000000007</v>
      </c>
      <c r="K34" s="508">
        <v>110039.10039999998</v>
      </c>
      <c r="L34" s="509">
        <v>61613783292</v>
      </c>
      <c r="M34" s="508">
        <v>4</v>
      </c>
      <c r="N34" s="508">
        <v>5517.2299999999987</v>
      </c>
      <c r="O34" s="508">
        <v>3578.12</v>
      </c>
      <c r="P34" s="510">
        <v>3410595800</v>
      </c>
      <c r="Q34" s="86"/>
      <c r="R34" s="86"/>
      <c r="S34" s="50"/>
      <c r="T34" s="50"/>
      <c r="U34" s="50"/>
      <c r="V34" s="50"/>
      <c r="W34" s="50"/>
      <c r="X34" s="50"/>
      <c r="Y34" s="50"/>
      <c r="Z34" s="50"/>
      <c r="AA34" s="50"/>
      <c r="AB34" s="50"/>
    </row>
    <row r="35" spans="1:28" s="44" customFormat="1" ht="30" customHeight="1">
      <c r="A35" s="794"/>
      <c r="B35" s="494" t="s">
        <v>204</v>
      </c>
      <c r="C35" s="494" t="s">
        <v>205</v>
      </c>
      <c r="D35" s="498" t="s">
        <v>206</v>
      </c>
      <c r="E35" s="495">
        <f t="shared" si="10"/>
        <v>0</v>
      </c>
      <c r="F35" s="495">
        <f t="shared" si="10"/>
        <v>0</v>
      </c>
      <c r="G35" s="495">
        <f t="shared" si="10"/>
        <v>0</v>
      </c>
      <c r="H35" s="496">
        <f t="shared" si="10"/>
        <v>0</v>
      </c>
      <c r="I35" s="508">
        <v>0</v>
      </c>
      <c r="J35" s="508">
        <v>0</v>
      </c>
      <c r="K35" s="508">
        <v>0</v>
      </c>
      <c r="L35" s="509">
        <v>0</v>
      </c>
      <c r="M35" s="508">
        <v>0</v>
      </c>
      <c r="N35" s="508">
        <v>0</v>
      </c>
      <c r="O35" s="508">
        <v>0</v>
      </c>
      <c r="P35" s="510">
        <v>0</v>
      </c>
      <c r="Q35" s="86"/>
      <c r="R35" s="86"/>
      <c r="S35" s="50"/>
      <c r="T35" s="50"/>
      <c r="U35" s="50"/>
      <c r="V35" s="50"/>
      <c r="W35" s="50"/>
      <c r="X35" s="50"/>
      <c r="Y35" s="50"/>
      <c r="Z35" s="50"/>
      <c r="AA35" s="50"/>
      <c r="AB35" s="50"/>
    </row>
    <row r="36" spans="1:28" s="44" customFormat="1" ht="20.45" customHeight="1">
      <c r="A36" s="794"/>
      <c r="B36" s="772" t="s">
        <v>207</v>
      </c>
      <c r="C36" s="772" t="s">
        <v>185</v>
      </c>
      <c r="D36" s="772"/>
      <c r="E36" s="508">
        <f>SUM(E37:E39)</f>
        <v>81</v>
      </c>
      <c r="F36" s="508">
        <f>SUM(F37:F39)</f>
        <v>136210.09000000003</v>
      </c>
      <c r="G36" s="508">
        <f>SUM(G37:G39)</f>
        <v>123366.19</v>
      </c>
      <c r="H36" s="509">
        <f>SUM(H37:H39)</f>
        <v>141534863555</v>
      </c>
      <c r="I36" s="508">
        <f>SUM(I37:I39)</f>
        <v>59</v>
      </c>
      <c r="J36" s="508">
        <f t="shared" ref="J36:P36" si="11">SUM(J37:J39)</f>
        <v>113368.6</v>
      </c>
      <c r="K36" s="508">
        <f t="shared" si="11"/>
        <v>111492.98699999999</v>
      </c>
      <c r="L36" s="509">
        <f t="shared" si="11"/>
        <v>139396646165</v>
      </c>
      <c r="M36" s="508">
        <f>SUM(M37:M39)</f>
        <v>22</v>
      </c>
      <c r="N36" s="508">
        <f>SUM(N37:N39)</f>
        <v>22841.489999999998</v>
      </c>
      <c r="O36" s="508">
        <f t="shared" si="11"/>
        <v>11873.203000000001</v>
      </c>
      <c r="P36" s="510">
        <f t="shared" si="11"/>
        <v>2138217390</v>
      </c>
      <c r="Q36" s="86"/>
      <c r="R36" s="86"/>
      <c r="S36" s="50"/>
      <c r="T36" s="50"/>
      <c r="U36" s="50"/>
      <c r="V36" s="50"/>
      <c r="W36" s="50"/>
      <c r="X36" s="50"/>
      <c r="Y36" s="50"/>
      <c r="Z36" s="50"/>
      <c r="AA36" s="50"/>
      <c r="AB36" s="50"/>
    </row>
    <row r="37" spans="1:28" s="44" customFormat="1" ht="20.45" customHeight="1">
      <c r="A37" s="794"/>
      <c r="B37" s="775"/>
      <c r="C37" s="494" t="s">
        <v>208</v>
      </c>
      <c r="D37" s="498" t="s">
        <v>209</v>
      </c>
      <c r="E37" s="495">
        <f t="shared" ref="E37:H39" si="12">SUM(I37,M37)</f>
        <v>66</v>
      </c>
      <c r="F37" s="495">
        <f t="shared" si="12"/>
        <v>131036.02000000002</v>
      </c>
      <c r="G37" s="495">
        <f t="shared" si="12"/>
        <v>114372.114</v>
      </c>
      <c r="H37" s="496">
        <f t="shared" si="12"/>
        <v>134582936011</v>
      </c>
      <c r="I37" s="511">
        <v>44</v>
      </c>
      <c r="J37" s="511">
        <v>108194.53000000001</v>
      </c>
      <c r="K37" s="511">
        <v>102498.91099999999</v>
      </c>
      <c r="L37" s="512">
        <v>132444718621</v>
      </c>
      <c r="M37" s="508">
        <v>22</v>
      </c>
      <c r="N37" s="508">
        <v>22841.489999999998</v>
      </c>
      <c r="O37" s="508">
        <v>11873.203000000001</v>
      </c>
      <c r="P37" s="510">
        <v>2138217390</v>
      </c>
      <c r="Q37" s="86"/>
      <c r="R37" s="86"/>
      <c r="S37" s="50"/>
      <c r="T37" s="50"/>
      <c r="U37" s="50"/>
      <c r="V37" s="50"/>
      <c r="W37" s="50"/>
      <c r="X37" s="50"/>
      <c r="Y37" s="50"/>
      <c r="Z37" s="50"/>
      <c r="AA37" s="50"/>
      <c r="AB37" s="50"/>
    </row>
    <row r="38" spans="1:28" s="44" customFormat="1" ht="30" customHeight="1">
      <c r="A38" s="794"/>
      <c r="B38" s="775"/>
      <c r="C38" s="494" t="s">
        <v>210</v>
      </c>
      <c r="D38" s="498" t="s">
        <v>211</v>
      </c>
      <c r="E38" s="495">
        <f t="shared" si="12"/>
        <v>2</v>
      </c>
      <c r="F38" s="495">
        <f t="shared" si="12"/>
        <v>633.70000000000005</v>
      </c>
      <c r="G38" s="495">
        <f t="shared" si="12"/>
        <v>102</v>
      </c>
      <c r="H38" s="496">
        <f t="shared" si="12"/>
        <v>67320000</v>
      </c>
      <c r="I38" s="511">
        <v>2</v>
      </c>
      <c r="J38" s="511">
        <v>633.70000000000005</v>
      </c>
      <c r="K38" s="511">
        <v>102</v>
      </c>
      <c r="L38" s="512">
        <v>67320000</v>
      </c>
      <c r="M38" s="508">
        <v>0</v>
      </c>
      <c r="N38" s="508">
        <v>0</v>
      </c>
      <c r="O38" s="508">
        <v>0</v>
      </c>
      <c r="P38" s="510">
        <v>0</v>
      </c>
      <c r="Q38" s="86"/>
      <c r="R38" s="86"/>
      <c r="S38" s="50"/>
      <c r="T38" s="50"/>
      <c r="U38" s="50"/>
      <c r="V38" s="50"/>
      <c r="W38" s="50"/>
      <c r="X38" s="50"/>
      <c r="Y38" s="50"/>
      <c r="Z38" s="50"/>
      <c r="AA38" s="50"/>
      <c r="AB38" s="50"/>
    </row>
    <row r="39" spans="1:28" s="44" customFormat="1" ht="20.45" customHeight="1">
      <c r="A39" s="768"/>
      <c r="B39" s="775"/>
      <c r="C39" s="494" t="s">
        <v>174</v>
      </c>
      <c r="D39" s="498" t="s">
        <v>212</v>
      </c>
      <c r="E39" s="495">
        <f t="shared" si="12"/>
        <v>13</v>
      </c>
      <c r="F39" s="495">
        <f t="shared" si="12"/>
        <v>4540.37</v>
      </c>
      <c r="G39" s="495">
        <f t="shared" si="12"/>
        <v>8892.0759999999991</v>
      </c>
      <c r="H39" s="496">
        <f t="shared" si="12"/>
        <v>6884607544</v>
      </c>
      <c r="I39" s="511">
        <v>13</v>
      </c>
      <c r="J39" s="511">
        <v>4540.37</v>
      </c>
      <c r="K39" s="511">
        <v>8892.0759999999991</v>
      </c>
      <c r="L39" s="512">
        <v>6884607544</v>
      </c>
      <c r="M39" s="508">
        <v>0</v>
      </c>
      <c r="N39" s="508">
        <v>0</v>
      </c>
      <c r="O39" s="508">
        <v>0</v>
      </c>
      <c r="P39" s="510">
        <v>0</v>
      </c>
      <c r="Q39" s="86"/>
      <c r="R39" s="86"/>
      <c r="S39" s="50"/>
      <c r="T39" s="50"/>
      <c r="U39" s="50"/>
      <c r="V39" s="50"/>
      <c r="W39" s="50"/>
      <c r="X39" s="50"/>
      <c r="Y39" s="50"/>
      <c r="Z39" s="50"/>
      <c r="AA39" s="50"/>
      <c r="AB39" s="50"/>
    </row>
    <row r="40" spans="1:28" s="44" customFormat="1" ht="20.45" customHeight="1">
      <c r="A40" s="769" t="s">
        <v>213</v>
      </c>
      <c r="B40" s="772" t="s">
        <v>119</v>
      </c>
      <c r="C40" s="772"/>
      <c r="D40" s="772"/>
      <c r="E40" s="508">
        <f t="shared" ref="E40:M40" si="13">SUM(E41:E43)</f>
        <v>220</v>
      </c>
      <c r="F40" s="508">
        <f t="shared" si="13"/>
        <v>722182.89999999967</v>
      </c>
      <c r="G40" s="508">
        <f t="shared" si="13"/>
        <v>465893.1091720002</v>
      </c>
      <c r="H40" s="509">
        <f t="shared" si="13"/>
        <v>177658865197</v>
      </c>
      <c r="I40" s="495">
        <f t="shared" si="13"/>
        <v>219</v>
      </c>
      <c r="J40" s="495">
        <f t="shared" si="13"/>
        <v>718555.38999999966</v>
      </c>
      <c r="K40" s="495">
        <f t="shared" si="13"/>
        <v>465893.1091720002</v>
      </c>
      <c r="L40" s="496">
        <f t="shared" si="13"/>
        <v>177658865197</v>
      </c>
      <c r="M40" s="508">
        <f t="shared" si="13"/>
        <v>1</v>
      </c>
      <c r="N40" s="508">
        <v>3627.51</v>
      </c>
      <c r="O40" s="508">
        <f t="shared" ref="O40" si="14">SUM(O41:O43)</f>
        <v>0</v>
      </c>
      <c r="P40" s="510">
        <f>SUM(P41:P43)</f>
        <v>0</v>
      </c>
      <c r="Q40" s="86"/>
      <c r="R40" s="86"/>
      <c r="S40" s="50"/>
      <c r="T40" s="50"/>
      <c r="U40" s="50"/>
      <c r="V40" s="50"/>
      <c r="W40" s="50"/>
      <c r="X40" s="50"/>
      <c r="Y40" s="50"/>
      <c r="Z40" s="50"/>
      <c r="AA40" s="50"/>
      <c r="AB40" s="50"/>
    </row>
    <row r="41" spans="1:28" s="44" customFormat="1" ht="20.45" customHeight="1">
      <c r="A41" s="769"/>
      <c r="B41" s="494" t="s">
        <v>214</v>
      </c>
      <c r="C41" s="771" t="s">
        <v>215</v>
      </c>
      <c r="D41" s="772"/>
      <c r="E41" s="495">
        <f t="shared" ref="E41:H43" si="15">SUM(I41,M41)</f>
        <v>39</v>
      </c>
      <c r="F41" s="495">
        <f t="shared" si="15"/>
        <v>11212.95</v>
      </c>
      <c r="G41" s="495">
        <f t="shared" si="15"/>
        <v>7677.2320000000009</v>
      </c>
      <c r="H41" s="496">
        <f t="shared" si="15"/>
        <v>3801868385</v>
      </c>
      <c r="I41" s="511">
        <v>39</v>
      </c>
      <c r="J41" s="511">
        <v>11212.95</v>
      </c>
      <c r="K41" s="511">
        <v>7677.2320000000009</v>
      </c>
      <c r="L41" s="512">
        <v>3801868385</v>
      </c>
      <c r="M41" s="508">
        <v>0</v>
      </c>
      <c r="N41" s="508">
        <v>0</v>
      </c>
      <c r="O41" s="508">
        <v>0</v>
      </c>
      <c r="P41" s="510">
        <v>0</v>
      </c>
      <c r="Q41" s="86"/>
      <c r="R41" s="86"/>
      <c r="S41" s="50"/>
      <c r="T41" s="50"/>
      <c r="U41" s="50"/>
      <c r="V41" s="50"/>
      <c r="W41" s="50"/>
      <c r="X41" s="50"/>
      <c r="Y41" s="50"/>
      <c r="Z41" s="50"/>
      <c r="AA41" s="50"/>
      <c r="AB41" s="50"/>
    </row>
    <row r="42" spans="1:28" s="44" customFormat="1" ht="20.45" customHeight="1">
      <c r="A42" s="769"/>
      <c r="B42" s="494" t="s">
        <v>216</v>
      </c>
      <c r="C42" s="771" t="s">
        <v>217</v>
      </c>
      <c r="D42" s="772"/>
      <c r="E42" s="495">
        <f t="shared" si="15"/>
        <v>0</v>
      </c>
      <c r="F42" s="495">
        <f t="shared" si="15"/>
        <v>0</v>
      </c>
      <c r="G42" s="495">
        <f t="shared" si="15"/>
        <v>0</v>
      </c>
      <c r="H42" s="496">
        <f t="shared" si="15"/>
        <v>0</v>
      </c>
      <c r="I42" s="495">
        <v>0</v>
      </c>
      <c r="J42" s="495">
        <v>0</v>
      </c>
      <c r="K42" s="495">
        <v>0</v>
      </c>
      <c r="L42" s="496">
        <v>0</v>
      </c>
      <c r="M42" s="508">
        <v>0</v>
      </c>
      <c r="N42" s="508">
        <v>0</v>
      </c>
      <c r="O42" s="508">
        <v>0</v>
      </c>
      <c r="P42" s="510">
        <v>0</v>
      </c>
      <c r="Q42" s="86"/>
      <c r="R42" s="86"/>
      <c r="S42" s="50"/>
      <c r="T42" s="50"/>
      <c r="U42" s="50"/>
      <c r="V42" s="50"/>
      <c r="W42" s="50"/>
      <c r="X42" s="50"/>
      <c r="Y42" s="50"/>
      <c r="Z42" s="50"/>
      <c r="AA42" s="50"/>
      <c r="AB42" s="50"/>
    </row>
    <row r="43" spans="1:28" s="44" customFormat="1" ht="20.45" customHeight="1">
      <c r="A43" s="769"/>
      <c r="B43" s="494" t="s">
        <v>174</v>
      </c>
      <c r="C43" s="771" t="s">
        <v>218</v>
      </c>
      <c r="D43" s="772"/>
      <c r="E43" s="495">
        <f t="shared" si="15"/>
        <v>181</v>
      </c>
      <c r="F43" s="495">
        <f t="shared" si="15"/>
        <v>710969.94999999972</v>
      </c>
      <c r="G43" s="495">
        <f t="shared" si="15"/>
        <v>458215.87717200018</v>
      </c>
      <c r="H43" s="496">
        <f t="shared" si="15"/>
        <v>173856996812</v>
      </c>
      <c r="I43" s="511">
        <v>180</v>
      </c>
      <c r="J43" s="511">
        <v>707342.43999999971</v>
      </c>
      <c r="K43" s="511">
        <v>458215.87717200018</v>
      </c>
      <c r="L43" s="512">
        <v>173856996812</v>
      </c>
      <c r="M43" s="508">
        <v>1</v>
      </c>
      <c r="N43" s="508">
        <v>3627.51</v>
      </c>
      <c r="O43" s="508">
        <v>0</v>
      </c>
      <c r="P43" s="510">
        <v>0</v>
      </c>
      <c r="Q43" s="86"/>
      <c r="R43" s="86"/>
      <c r="S43" s="50"/>
      <c r="T43" s="50"/>
      <c r="U43" s="50"/>
      <c r="V43" s="50"/>
      <c r="W43" s="50"/>
      <c r="X43" s="50"/>
      <c r="Y43" s="50"/>
      <c r="Z43" s="50"/>
      <c r="AA43" s="50"/>
      <c r="AB43" s="50"/>
    </row>
    <row r="44" spans="1:28" s="44" customFormat="1" ht="20.45" customHeight="1">
      <c r="A44" s="769" t="s">
        <v>391</v>
      </c>
      <c r="B44" s="772" t="s">
        <v>119</v>
      </c>
      <c r="C44" s="772"/>
      <c r="D44" s="772"/>
      <c r="E44" s="508">
        <f t="shared" ref="E44:P44" si="16">SUM(E45,E58,E61,E62)</f>
        <v>2792</v>
      </c>
      <c r="F44" s="508">
        <f t="shared" si="16"/>
        <v>4676890.3299999973</v>
      </c>
      <c r="G44" s="508">
        <f t="shared" si="16"/>
        <v>2991625.5775971008</v>
      </c>
      <c r="H44" s="509">
        <f t="shared" si="16"/>
        <v>1498141711149</v>
      </c>
      <c r="I44" s="495">
        <f t="shared" si="16"/>
        <v>2568</v>
      </c>
      <c r="J44" s="495">
        <f t="shared" si="16"/>
        <v>4486695.1299999971</v>
      </c>
      <c r="K44" s="495">
        <f t="shared" si="16"/>
        <v>2850089.2853971003</v>
      </c>
      <c r="L44" s="496">
        <f t="shared" si="16"/>
        <v>1365321941153</v>
      </c>
      <c r="M44" s="508">
        <f t="shared" si="16"/>
        <v>224</v>
      </c>
      <c r="N44" s="508">
        <f t="shared" si="16"/>
        <v>190195.20000000001</v>
      </c>
      <c r="O44" s="508">
        <f t="shared" si="16"/>
        <v>141536.2922</v>
      </c>
      <c r="P44" s="510">
        <f t="shared" si="16"/>
        <v>132819769996</v>
      </c>
      <c r="Q44" s="78"/>
      <c r="R44" s="78"/>
      <c r="S44" s="77"/>
      <c r="T44" s="77"/>
      <c r="U44" s="77"/>
      <c r="V44" s="77"/>
      <c r="W44" s="77"/>
      <c r="X44" s="77"/>
      <c r="Y44" s="77"/>
      <c r="Z44" s="77"/>
      <c r="AA44" s="77"/>
      <c r="AB44" s="77"/>
    </row>
    <row r="45" spans="1:28" s="44" customFormat="1" ht="20.45" customHeight="1">
      <c r="A45" s="769"/>
      <c r="B45" s="785" t="s">
        <v>219</v>
      </c>
      <c r="C45" s="772" t="s">
        <v>185</v>
      </c>
      <c r="D45" s="772"/>
      <c r="E45" s="508">
        <f>SUM(E46:E54)</f>
        <v>2469</v>
      </c>
      <c r="F45" s="508">
        <f>SUM(F46:F54)</f>
        <v>4179748.9099999969</v>
      </c>
      <c r="G45" s="508">
        <f>SUM(G46:G54)</f>
        <v>2710112.6612371006</v>
      </c>
      <c r="H45" s="509">
        <f>SUM(H46:H54)</f>
        <v>1366693417743</v>
      </c>
      <c r="I45" s="508">
        <f>SUM(I46:I54)</f>
        <v>2279</v>
      </c>
      <c r="J45" s="508">
        <f t="shared" ref="J45:P45" si="17">SUM(J46:J54)</f>
        <v>4014855.299999997</v>
      </c>
      <c r="K45" s="508">
        <f t="shared" si="17"/>
        <v>2575312.8990371004</v>
      </c>
      <c r="L45" s="509">
        <f t="shared" si="17"/>
        <v>1250705762444</v>
      </c>
      <c r="M45" s="508">
        <f t="shared" si="17"/>
        <v>190</v>
      </c>
      <c r="N45" s="508">
        <f t="shared" si="17"/>
        <v>164893.61000000002</v>
      </c>
      <c r="O45" s="508">
        <f t="shared" si="17"/>
        <v>134799.7622</v>
      </c>
      <c r="P45" s="510">
        <f t="shared" si="17"/>
        <v>115987655299</v>
      </c>
      <c r="Q45" s="78"/>
      <c r="R45" s="78"/>
      <c r="S45" s="77"/>
      <c r="T45" s="77"/>
      <c r="U45" s="77"/>
      <c r="V45" s="77"/>
      <c r="W45" s="77"/>
      <c r="X45" s="77"/>
      <c r="Y45" s="77"/>
      <c r="Z45" s="77"/>
      <c r="AA45" s="77"/>
      <c r="AB45" s="77"/>
    </row>
    <row r="46" spans="1:28" s="44" customFormat="1" ht="20.45" customHeight="1">
      <c r="A46" s="769"/>
      <c r="B46" s="786"/>
      <c r="C46" s="494" t="s">
        <v>220</v>
      </c>
      <c r="D46" s="498" t="s">
        <v>221</v>
      </c>
      <c r="E46" s="495">
        <f t="shared" ref="E46:H54" si="18">SUM(I46,M46)</f>
        <v>25</v>
      </c>
      <c r="F46" s="495">
        <f t="shared" si="18"/>
        <v>95230.459999999992</v>
      </c>
      <c r="G46" s="495">
        <f t="shared" si="18"/>
        <v>93360.098000000013</v>
      </c>
      <c r="H46" s="496">
        <f t="shared" si="18"/>
        <v>54877785997</v>
      </c>
      <c r="I46" s="511">
        <v>20</v>
      </c>
      <c r="J46" s="511">
        <v>79077.7</v>
      </c>
      <c r="K46" s="511">
        <v>77207.338000000018</v>
      </c>
      <c r="L46" s="512">
        <v>42342289227</v>
      </c>
      <c r="M46" s="508">
        <v>5</v>
      </c>
      <c r="N46" s="508">
        <v>16152.759999999998</v>
      </c>
      <c r="O46" s="508">
        <v>16152.759999999998</v>
      </c>
      <c r="P46" s="510">
        <v>12535496770</v>
      </c>
      <c r="Q46" s="86"/>
      <c r="R46" s="86"/>
      <c r="S46" s="50"/>
      <c r="T46" s="50"/>
      <c r="U46" s="50"/>
      <c r="V46" s="50"/>
      <c r="W46" s="50"/>
      <c r="X46" s="50"/>
      <c r="Y46" s="50"/>
      <c r="Z46" s="50"/>
      <c r="AA46" s="50"/>
      <c r="AB46" s="50"/>
    </row>
    <row r="47" spans="1:28" s="44" customFormat="1" ht="20.45" customHeight="1">
      <c r="A47" s="769"/>
      <c r="B47" s="786"/>
      <c r="C47" s="494" t="s">
        <v>222</v>
      </c>
      <c r="D47" s="498" t="s">
        <v>223</v>
      </c>
      <c r="E47" s="495">
        <f t="shared" si="18"/>
        <v>5</v>
      </c>
      <c r="F47" s="495">
        <f t="shared" si="18"/>
        <v>4047.1</v>
      </c>
      <c r="G47" s="495">
        <f t="shared" si="18"/>
        <v>1723.3</v>
      </c>
      <c r="H47" s="496">
        <f t="shared" si="18"/>
        <v>1122710000</v>
      </c>
      <c r="I47" s="511">
        <v>4</v>
      </c>
      <c r="J47" s="511">
        <v>4037.6</v>
      </c>
      <c r="K47" s="511">
        <v>1713.8</v>
      </c>
      <c r="L47" s="512">
        <v>1119200000</v>
      </c>
      <c r="M47" s="508">
        <v>1</v>
      </c>
      <c r="N47" s="508">
        <v>9.5</v>
      </c>
      <c r="O47" s="508">
        <v>9.5</v>
      </c>
      <c r="P47" s="510">
        <v>3510000</v>
      </c>
      <c r="Q47" s="86"/>
      <c r="R47" s="86"/>
      <c r="S47" s="50"/>
      <c r="T47" s="50"/>
      <c r="U47" s="50"/>
      <c r="V47" s="50"/>
      <c r="W47" s="50"/>
      <c r="X47" s="50"/>
      <c r="Y47" s="50"/>
      <c r="Z47" s="50"/>
      <c r="AA47" s="50"/>
      <c r="AB47" s="50"/>
    </row>
    <row r="48" spans="1:28" s="44" customFormat="1" ht="20.45" customHeight="1">
      <c r="A48" s="769"/>
      <c r="B48" s="786"/>
      <c r="C48" s="494" t="s">
        <v>224</v>
      </c>
      <c r="D48" s="498" t="s">
        <v>75</v>
      </c>
      <c r="E48" s="495">
        <f t="shared" si="18"/>
        <v>99</v>
      </c>
      <c r="F48" s="495">
        <f t="shared" si="18"/>
        <v>170465.45</v>
      </c>
      <c r="G48" s="495">
        <f t="shared" si="18"/>
        <v>88348.755999999994</v>
      </c>
      <c r="H48" s="496">
        <f t="shared" si="18"/>
        <v>57312791880</v>
      </c>
      <c r="I48" s="511">
        <v>90</v>
      </c>
      <c r="J48" s="511">
        <v>140407.56</v>
      </c>
      <c r="K48" s="511">
        <v>61976.801999999996</v>
      </c>
      <c r="L48" s="512">
        <v>46106593462</v>
      </c>
      <c r="M48" s="508">
        <v>9</v>
      </c>
      <c r="N48" s="508">
        <v>30057.89</v>
      </c>
      <c r="O48" s="508">
        <v>26371.954000000002</v>
      </c>
      <c r="P48" s="510">
        <v>11206198418</v>
      </c>
      <c r="Q48" s="86"/>
      <c r="R48" s="86"/>
      <c r="S48" s="50"/>
      <c r="T48" s="50"/>
      <c r="U48" s="50"/>
      <c r="V48" s="50"/>
      <c r="W48" s="50"/>
      <c r="X48" s="50"/>
      <c r="Y48" s="50"/>
      <c r="Z48" s="50"/>
      <c r="AA48" s="50"/>
      <c r="AB48" s="50"/>
    </row>
    <row r="49" spans="1:28" s="44" customFormat="1" ht="20.45" customHeight="1">
      <c r="A49" s="769"/>
      <c r="B49" s="786"/>
      <c r="C49" s="494" t="s">
        <v>225</v>
      </c>
      <c r="D49" s="498" t="s">
        <v>76</v>
      </c>
      <c r="E49" s="495">
        <f t="shared" si="18"/>
        <v>7</v>
      </c>
      <c r="F49" s="495">
        <f t="shared" si="18"/>
        <v>6405.95</v>
      </c>
      <c r="G49" s="495">
        <f t="shared" si="18"/>
        <v>5902.42</v>
      </c>
      <c r="H49" s="496">
        <f t="shared" si="18"/>
        <v>5261764075</v>
      </c>
      <c r="I49" s="495">
        <v>7</v>
      </c>
      <c r="J49" s="495">
        <v>6405.95</v>
      </c>
      <c r="K49" s="495">
        <v>5902.42</v>
      </c>
      <c r="L49" s="496">
        <v>5261764075</v>
      </c>
      <c r="M49" s="508"/>
      <c r="N49" s="508"/>
      <c r="O49" s="508"/>
      <c r="P49" s="510"/>
      <c r="Q49" s="86"/>
      <c r="R49" s="86"/>
      <c r="S49" s="50"/>
      <c r="T49" s="50"/>
      <c r="U49" s="50"/>
      <c r="V49" s="50"/>
      <c r="W49" s="50"/>
      <c r="X49" s="50"/>
      <c r="Y49" s="50"/>
      <c r="Z49" s="50"/>
      <c r="AA49" s="50"/>
      <c r="AB49" s="50"/>
    </row>
    <row r="50" spans="1:28" s="44" customFormat="1" ht="20.45" customHeight="1">
      <c r="A50" s="769"/>
      <c r="B50" s="786"/>
      <c r="C50" s="494" t="s">
        <v>226</v>
      </c>
      <c r="D50" s="498" t="s">
        <v>77</v>
      </c>
      <c r="E50" s="495">
        <f t="shared" si="18"/>
        <v>121</v>
      </c>
      <c r="F50" s="495">
        <f t="shared" si="18"/>
        <v>291319.00000000012</v>
      </c>
      <c r="G50" s="495">
        <f t="shared" si="18"/>
        <v>185389.49100000001</v>
      </c>
      <c r="H50" s="496">
        <f t="shared" si="18"/>
        <v>59605447645</v>
      </c>
      <c r="I50" s="511">
        <v>114</v>
      </c>
      <c r="J50" s="511">
        <v>287736.32000000012</v>
      </c>
      <c r="K50" s="511">
        <v>182472.726</v>
      </c>
      <c r="L50" s="512">
        <v>57431175705</v>
      </c>
      <c r="M50" s="508">
        <v>7</v>
      </c>
      <c r="N50" s="508">
        <v>3582.6800000000003</v>
      </c>
      <c r="O50" s="508">
        <v>2916.7650000000003</v>
      </c>
      <c r="P50" s="510">
        <v>2174271940</v>
      </c>
      <c r="Q50" s="86"/>
      <c r="R50" s="86"/>
      <c r="S50" s="50"/>
      <c r="T50" s="50"/>
      <c r="U50" s="50"/>
      <c r="V50" s="50"/>
      <c r="W50" s="50"/>
      <c r="X50" s="50"/>
      <c r="Y50" s="50"/>
      <c r="Z50" s="50"/>
      <c r="AA50" s="50"/>
      <c r="AB50" s="50"/>
    </row>
    <row r="51" spans="1:28" s="44" customFormat="1" ht="20.45" customHeight="1">
      <c r="A51" s="769"/>
      <c r="B51" s="786"/>
      <c r="C51" s="494" t="s">
        <v>227</v>
      </c>
      <c r="D51" s="498" t="s">
        <v>78</v>
      </c>
      <c r="E51" s="495">
        <f t="shared" si="18"/>
        <v>20</v>
      </c>
      <c r="F51" s="495">
        <f t="shared" si="18"/>
        <v>6542.5000000000009</v>
      </c>
      <c r="G51" s="495">
        <f t="shared" si="18"/>
        <v>6414.65</v>
      </c>
      <c r="H51" s="496">
        <f t="shared" si="18"/>
        <v>9138214085</v>
      </c>
      <c r="I51" s="495">
        <v>20</v>
      </c>
      <c r="J51" s="495">
        <v>6542.5000000000009</v>
      </c>
      <c r="K51" s="495">
        <v>6414.65</v>
      </c>
      <c r="L51" s="496">
        <v>9138214085</v>
      </c>
      <c r="M51" s="508"/>
      <c r="N51" s="508"/>
      <c r="O51" s="508"/>
      <c r="P51" s="510"/>
      <c r="Q51" s="86"/>
      <c r="R51" s="86"/>
      <c r="S51" s="50"/>
      <c r="T51" s="50"/>
      <c r="U51" s="50"/>
      <c r="V51" s="50"/>
      <c r="W51" s="50"/>
      <c r="X51" s="50"/>
      <c r="Y51" s="50"/>
      <c r="Z51" s="50"/>
      <c r="AA51" s="50"/>
      <c r="AB51" s="50"/>
    </row>
    <row r="52" spans="1:28" s="44" customFormat="1" ht="20.45" customHeight="1">
      <c r="A52" s="769"/>
      <c r="B52" s="786"/>
      <c r="C52" s="494" t="s">
        <v>228</v>
      </c>
      <c r="D52" s="498" t="s">
        <v>79</v>
      </c>
      <c r="E52" s="495">
        <f t="shared" si="18"/>
        <v>74</v>
      </c>
      <c r="F52" s="495">
        <f t="shared" si="18"/>
        <v>32088.219999999998</v>
      </c>
      <c r="G52" s="495">
        <f t="shared" si="18"/>
        <v>29312.951999999994</v>
      </c>
      <c r="H52" s="496">
        <f t="shared" si="18"/>
        <v>35038389974</v>
      </c>
      <c r="I52" s="511">
        <v>70</v>
      </c>
      <c r="J52" s="511">
        <v>30061.919999999998</v>
      </c>
      <c r="K52" s="511">
        <v>27289.436999999994</v>
      </c>
      <c r="L52" s="512">
        <v>33134006924</v>
      </c>
      <c r="M52" s="508">
        <v>4</v>
      </c>
      <c r="N52" s="508">
        <v>2026.3</v>
      </c>
      <c r="O52" s="508">
        <v>2023.5150000000001</v>
      </c>
      <c r="P52" s="510">
        <v>1904383050</v>
      </c>
      <c r="Q52" s="86"/>
      <c r="R52" s="86"/>
      <c r="S52" s="50"/>
      <c r="T52" s="50"/>
      <c r="U52" s="50"/>
      <c r="V52" s="50"/>
      <c r="W52" s="50"/>
      <c r="X52" s="50"/>
      <c r="Y52" s="50"/>
      <c r="Z52" s="50"/>
      <c r="AA52" s="50"/>
      <c r="AB52" s="50"/>
    </row>
    <row r="53" spans="1:28" s="44" customFormat="1" ht="20.45" customHeight="1">
      <c r="A53" s="769"/>
      <c r="B53" s="786"/>
      <c r="C53" s="494" t="s">
        <v>229</v>
      </c>
      <c r="D53" s="498" t="s">
        <v>230</v>
      </c>
      <c r="E53" s="495">
        <f t="shared" si="18"/>
        <v>15</v>
      </c>
      <c r="F53" s="495">
        <f t="shared" si="18"/>
        <v>3092.06</v>
      </c>
      <c r="G53" s="495">
        <f t="shared" si="18"/>
        <v>1910.8290000000002</v>
      </c>
      <c r="H53" s="496">
        <f t="shared" si="18"/>
        <v>2244909100</v>
      </c>
      <c r="I53" s="495">
        <v>15</v>
      </c>
      <c r="J53" s="495">
        <v>3092.06</v>
      </c>
      <c r="K53" s="495">
        <v>1910.8290000000002</v>
      </c>
      <c r="L53" s="496">
        <v>2244909100</v>
      </c>
      <c r="M53" s="508"/>
      <c r="N53" s="508"/>
      <c r="O53" s="508"/>
      <c r="P53" s="510"/>
      <c r="Q53" s="86"/>
      <c r="R53" s="86"/>
      <c r="S53" s="50"/>
      <c r="T53" s="50"/>
      <c r="U53" s="50"/>
      <c r="V53" s="50"/>
      <c r="W53" s="50"/>
      <c r="X53" s="50"/>
      <c r="Y53" s="50"/>
      <c r="Z53" s="50"/>
      <c r="AA53" s="50"/>
      <c r="AB53" s="50"/>
    </row>
    <row r="54" spans="1:28" s="44" customFormat="1" ht="20.45" customHeight="1" thickBot="1">
      <c r="A54" s="774"/>
      <c r="B54" s="787"/>
      <c r="C54" s="499" t="s">
        <v>231</v>
      </c>
      <c r="D54" s="500" t="s">
        <v>232</v>
      </c>
      <c r="E54" s="501">
        <f t="shared" si="18"/>
        <v>2103</v>
      </c>
      <c r="F54" s="501">
        <f t="shared" si="18"/>
        <v>3570558.1699999967</v>
      </c>
      <c r="G54" s="501">
        <f t="shared" si="18"/>
        <v>2297750.1652371003</v>
      </c>
      <c r="H54" s="502">
        <f t="shared" si="18"/>
        <v>1142091404987</v>
      </c>
      <c r="I54" s="513">
        <v>1939</v>
      </c>
      <c r="J54" s="513">
        <v>3457493.6899999967</v>
      </c>
      <c r="K54" s="513">
        <v>2210424.8970371005</v>
      </c>
      <c r="L54" s="514">
        <v>1053927609866</v>
      </c>
      <c r="M54" s="501">
        <v>164</v>
      </c>
      <c r="N54" s="501">
        <v>113064.48000000003</v>
      </c>
      <c r="O54" s="501">
        <v>87325.268200000006</v>
      </c>
      <c r="P54" s="503">
        <v>88163795121</v>
      </c>
      <c r="Q54" s="78"/>
      <c r="R54" s="78"/>
      <c r="S54" s="77"/>
      <c r="T54" s="77"/>
      <c r="U54" s="77"/>
      <c r="V54" s="77"/>
      <c r="W54" s="77"/>
      <c r="X54" s="77"/>
      <c r="Y54" s="77"/>
      <c r="Z54" s="77"/>
      <c r="AA54" s="77"/>
      <c r="AB54" s="77"/>
    </row>
    <row r="55" spans="1:28" ht="15" customHeight="1" thickBot="1">
      <c r="A55" s="515"/>
      <c r="B55" s="516"/>
      <c r="C55" s="505"/>
      <c r="D55" s="517"/>
      <c r="E55" s="505"/>
      <c r="F55" s="505"/>
      <c r="G55" s="505"/>
      <c r="H55" s="507"/>
      <c r="I55" s="518"/>
      <c r="J55" s="518"/>
      <c r="K55" s="518"/>
      <c r="L55" s="519"/>
      <c r="M55" s="518"/>
      <c r="N55" s="518"/>
      <c r="O55" s="518"/>
      <c r="P55" s="519"/>
    </row>
    <row r="56" spans="1:28" s="28" customFormat="1" ht="23.1" customHeight="1">
      <c r="A56" s="764" t="s">
        <v>159</v>
      </c>
      <c r="B56" s="765"/>
      <c r="C56" s="765"/>
      <c r="D56" s="765"/>
      <c r="E56" s="765" t="s">
        <v>32</v>
      </c>
      <c r="F56" s="765"/>
      <c r="G56" s="765"/>
      <c r="H56" s="765"/>
      <c r="I56" s="765" t="s">
        <v>12</v>
      </c>
      <c r="J56" s="765"/>
      <c r="K56" s="765"/>
      <c r="L56" s="765"/>
      <c r="M56" s="765" t="s">
        <v>13</v>
      </c>
      <c r="N56" s="765"/>
      <c r="O56" s="765"/>
      <c r="P56" s="773"/>
    </row>
    <row r="57" spans="1:28" s="28" customFormat="1" ht="48" customHeight="1" thickBot="1">
      <c r="A57" s="766"/>
      <c r="B57" s="767"/>
      <c r="C57" s="767"/>
      <c r="D57" s="767"/>
      <c r="E57" s="486" t="s">
        <v>160</v>
      </c>
      <c r="F57" s="486" t="s">
        <v>161</v>
      </c>
      <c r="G57" s="486" t="s">
        <v>162</v>
      </c>
      <c r="H57" s="487" t="s">
        <v>163</v>
      </c>
      <c r="I57" s="486" t="s">
        <v>160</v>
      </c>
      <c r="J57" s="486" t="s">
        <v>161</v>
      </c>
      <c r="K57" s="486" t="s">
        <v>162</v>
      </c>
      <c r="L57" s="487" t="s">
        <v>163</v>
      </c>
      <c r="M57" s="486" t="s">
        <v>160</v>
      </c>
      <c r="N57" s="486" t="s">
        <v>161</v>
      </c>
      <c r="O57" s="486" t="s">
        <v>162</v>
      </c>
      <c r="P57" s="488" t="s">
        <v>163</v>
      </c>
    </row>
    <row r="58" spans="1:28" s="45" customFormat="1" ht="23.1" customHeight="1" thickTop="1">
      <c r="A58" s="779" t="s">
        <v>391</v>
      </c>
      <c r="B58" s="783" t="s">
        <v>233</v>
      </c>
      <c r="C58" s="770" t="s">
        <v>185</v>
      </c>
      <c r="D58" s="770"/>
      <c r="E58" s="508">
        <f>SUM(E59:E60)</f>
        <v>113</v>
      </c>
      <c r="F58" s="508">
        <f>SUM(F59:F60)</f>
        <v>149300.88</v>
      </c>
      <c r="G58" s="508">
        <f>SUM(G59:G60)</f>
        <v>115851.52099999998</v>
      </c>
      <c r="H58" s="509">
        <f>SUM(H59:H60)</f>
        <v>22688401662</v>
      </c>
      <c r="I58" s="508">
        <f>SUM(I59:I60)</f>
        <v>110</v>
      </c>
      <c r="J58" s="508">
        <f t="shared" ref="J58:P58" si="19">SUM(J59:J60)</f>
        <v>148091.95000000001</v>
      </c>
      <c r="K58" s="508">
        <f t="shared" si="19"/>
        <v>115639.97099999998</v>
      </c>
      <c r="L58" s="509">
        <f t="shared" si="19"/>
        <v>22603781662</v>
      </c>
      <c r="M58" s="508">
        <f t="shared" si="19"/>
        <v>3</v>
      </c>
      <c r="N58" s="508">
        <f t="shared" si="19"/>
        <v>1208.93</v>
      </c>
      <c r="O58" s="508">
        <f t="shared" si="19"/>
        <v>211.55</v>
      </c>
      <c r="P58" s="510">
        <f t="shared" si="19"/>
        <v>84620000</v>
      </c>
      <c r="Q58" s="86"/>
      <c r="R58" s="86"/>
      <c r="S58" s="50"/>
      <c r="T58" s="50"/>
      <c r="U58" s="50"/>
      <c r="V58" s="50"/>
      <c r="W58" s="50"/>
      <c r="X58" s="50"/>
      <c r="Y58" s="50"/>
      <c r="Z58" s="50"/>
      <c r="AA58" s="50"/>
      <c r="AB58" s="50"/>
    </row>
    <row r="59" spans="1:28" s="44" customFormat="1" ht="23.1" customHeight="1">
      <c r="A59" s="780"/>
      <c r="B59" s="775"/>
      <c r="C59" s="494" t="s">
        <v>233</v>
      </c>
      <c r="D59" s="498" t="s">
        <v>234</v>
      </c>
      <c r="E59" s="495">
        <f t="shared" ref="E59:H62" si="20">SUM(I59,M59)</f>
        <v>113</v>
      </c>
      <c r="F59" s="495">
        <f t="shared" si="20"/>
        <v>149300.88</v>
      </c>
      <c r="G59" s="495">
        <f t="shared" si="20"/>
        <v>115851.52099999998</v>
      </c>
      <c r="H59" s="496">
        <f t="shared" si="20"/>
        <v>22688401662</v>
      </c>
      <c r="I59" s="508">
        <v>110</v>
      </c>
      <c r="J59" s="508">
        <v>148091.95000000001</v>
      </c>
      <c r="K59" s="508">
        <v>115639.97099999998</v>
      </c>
      <c r="L59" s="509">
        <v>22603781662</v>
      </c>
      <c r="M59" s="508">
        <v>3</v>
      </c>
      <c r="N59" s="508">
        <v>1208.93</v>
      </c>
      <c r="O59" s="508">
        <v>211.55</v>
      </c>
      <c r="P59" s="497">
        <v>84620000</v>
      </c>
      <c r="Q59" s="86"/>
      <c r="R59" s="86"/>
      <c r="S59" s="50"/>
      <c r="T59" s="50"/>
      <c r="U59" s="50"/>
      <c r="V59" s="50"/>
      <c r="W59" s="50"/>
      <c r="X59" s="50"/>
      <c r="Y59" s="50"/>
      <c r="Z59" s="50"/>
      <c r="AA59" s="50"/>
      <c r="AB59" s="50"/>
    </row>
    <row r="60" spans="1:28" s="44" customFormat="1" ht="23.1" customHeight="1">
      <c r="A60" s="780"/>
      <c r="B60" s="775"/>
      <c r="C60" s="494" t="s">
        <v>235</v>
      </c>
      <c r="D60" s="498" t="s">
        <v>236</v>
      </c>
      <c r="E60" s="495">
        <f t="shared" si="20"/>
        <v>0</v>
      </c>
      <c r="F60" s="495">
        <f t="shared" si="20"/>
        <v>0</v>
      </c>
      <c r="G60" s="495">
        <f t="shared" si="20"/>
        <v>0</v>
      </c>
      <c r="H60" s="496">
        <f t="shared" si="20"/>
        <v>0</v>
      </c>
      <c r="I60" s="495">
        <v>0</v>
      </c>
      <c r="J60" s="495">
        <v>0</v>
      </c>
      <c r="K60" s="495">
        <v>0</v>
      </c>
      <c r="L60" s="496">
        <v>0</v>
      </c>
      <c r="M60" s="495">
        <v>0</v>
      </c>
      <c r="N60" s="495">
        <v>0</v>
      </c>
      <c r="O60" s="495">
        <v>0</v>
      </c>
      <c r="P60" s="497">
        <v>0</v>
      </c>
      <c r="Q60" s="86"/>
      <c r="R60" s="86"/>
      <c r="S60" s="50"/>
      <c r="T60" s="50"/>
      <c r="U60" s="50"/>
      <c r="V60" s="50"/>
      <c r="W60" s="50"/>
      <c r="X60" s="50"/>
      <c r="Y60" s="50"/>
      <c r="Z60" s="50"/>
      <c r="AA60" s="50"/>
      <c r="AB60" s="50"/>
    </row>
    <row r="61" spans="1:28" s="44" customFormat="1" ht="23.1" customHeight="1">
      <c r="A61" s="781"/>
      <c r="B61" s="520" t="s">
        <v>237</v>
      </c>
      <c r="C61" s="772" t="s">
        <v>238</v>
      </c>
      <c r="D61" s="784"/>
      <c r="E61" s="495">
        <f t="shared" si="20"/>
        <v>94</v>
      </c>
      <c r="F61" s="495">
        <f t="shared" si="20"/>
        <v>310140.76</v>
      </c>
      <c r="G61" s="495">
        <f t="shared" si="20"/>
        <v>145387.24136000001</v>
      </c>
      <c r="H61" s="496">
        <f t="shared" si="20"/>
        <v>92676237645</v>
      </c>
      <c r="I61" s="495">
        <v>65</v>
      </c>
      <c r="J61" s="495">
        <v>289507.28000000003</v>
      </c>
      <c r="K61" s="495">
        <v>138862.26136</v>
      </c>
      <c r="L61" s="509">
        <v>75928742948</v>
      </c>
      <c r="M61" s="495">
        <v>29</v>
      </c>
      <c r="N61" s="495">
        <v>20633.48</v>
      </c>
      <c r="O61" s="495">
        <v>6524.9800000000005</v>
      </c>
      <c r="P61" s="497">
        <v>16747494697</v>
      </c>
      <c r="Q61" s="86"/>
      <c r="R61" s="86"/>
      <c r="S61" s="50"/>
      <c r="T61" s="50"/>
      <c r="U61" s="50"/>
      <c r="V61" s="50"/>
      <c r="W61" s="50"/>
      <c r="X61" s="50"/>
      <c r="Y61" s="50"/>
      <c r="Z61" s="50"/>
      <c r="AA61" s="50"/>
      <c r="AB61" s="50"/>
    </row>
    <row r="62" spans="1:28" s="44" customFormat="1" ht="39.950000000000003" customHeight="1">
      <c r="A62" s="782"/>
      <c r="B62" s="521" t="s">
        <v>239</v>
      </c>
      <c r="C62" s="771" t="s">
        <v>240</v>
      </c>
      <c r="D62" s="772"/>
      <c r="E62" s="495">
        <f t="shared" si="20"/>
        <v>116</v>
      </c>
      <c r="F62" s="495">
        <f t="shared" si="20"/>
        <v>37699.780000000021</v>
      </c>
      <c r="G62" s="495">
        <f t="shared" si="20"/>
        <v>20274.153999999995</v>
      </c>
      <c r="H62" s="496">
        <f t="shared" si="20"/>
        <v>16083654099</v>
      </c>
      <c r="I62" s="495">
        <v>114</v>
      </c>
      <c r="J62" s="495">
        <v>34240.60000000002</v>
      </c>
      <c r="K62" s="495">
        <v>20274.153999999995</v>
      </c>
      <c r="L62" s="509">
        <v>16083654099</v>
      </c>
      <c r="M62" s="495">
        <v>2</v>
      </c>
      <c r="N62" s="495">
        <v>3459.18</v>
      </c>
      <c r="O62" s="495">
        <v>0</v>
      </c>
      <c r="P62" s="497">
        <v>0</v>
      </c>
      <c r="Q62" s="86"/>
      <c r="R62" s="86"/>
      <c r="S62" s="50"/>
      <c r="T62" s="50"/>
      <c r="U62" s="50"/>
      <c r="V62" s="50"/>
      <c r="W62" s="50"/>
      <c r="X62" s="50"/>
      <c r="Y62" s="50"/>
      <c r="Z62" s="50"/>
      <c r="AA62" s="50"/>
      <c r="AB62" s="50"/>
    </row>
    <row r="63" spans="1:28" s="44" customFormat="1" ht="23.1" customHeight="1">
      <c r="A63" s="769" t="s">
        <v>241</v>
      </c>
      <c r="B63" s="772" t="s">
        <v>119</v>
      </c>
      <c r="C63" s="772"/>
      <c r="D63" s="772"/>
      <c r="E63" s="495">
        <f>SUM(E64:E65)</f>
        <v>0</v>
      </c>
      <c r="F63" s="495">
        <f>SUM(F64:F65)</f>
        <v>0</v>
      </c>
      <c r="G63" s="495">
        <f>SUM(G64:G65)</f>
        <v>0</v>
      </c>
      <c r="H63" s="496">
        <f>SUM(H64:H65)</f>
        <v>0</v>
      </c>
      <c r="I63" s="495">
        <v>0</v>
      </c>
      <c r="J63" s="495">
        <v>0</v>
      </c>
      <c r="K63" s="495">
        <v>0</v>
      </c>
      <c r="L63" s="496">
        <v>0</v>
      </c>
      <c r="M63" s="495">
        <v>0</v>
      </c>
      <c r="N63" s="495">
        <v>0</v>
      </c>
      <c r="O63" s="495">
        <v>0</v>
      </c>
      <c r="P63" s="497">
        <v>0</v>
      </c>
      <c r="Q63" s="86"/>
      <c r="R63" s="86"/>
      <c r="S63" s="50"/>
      <c r="T63" s="50"/>
      <c r="U63" s="50"/>
      <c r="V63" s="50"/>
      <c r="W63" s="50"/>
      <c r="X63" s="50"/>
      <c r="Y63" s="50"/>
      <c r="Z63" s="50"/>
      <c r="AA63" s="50"/>
      <c r="AB63" s="50"/>
    </row>
    <row r="64" spans="1:28" s="44" customFormat="1" ht="39.950000000000003" customHeight="1">
      <c r="A64" s="769"/>
      <c r="B64" s="494" t="s">
        <v>242</v>
      </c>
      <c r="C64" s="771" t="s">
        <v>243</v>
      </c>
      <c r="D64" s="772"/>
      <c r="E64" s="495">
        <f t="shared" ref="E64:H65" si="21">SUM(I64,M64)</f>
        <v>0</v>
      </c>
      <c r="F64" s="495">
        <f t="shared" si="21"/>
        <v>0</v>
      </c>
      <c r="G64" s="495">
        <f t="shared" si="21"/>
        <v>0</v>
      </c>
      <c r="H64" s="496">
        <f t="shared" si="21"/>
        <v>0</v>
      </c>
      <c r="I64" s="495">
        <v>0</v>
      </c>
      <c r="J64" s="495">
        <v>0</v>
      </c>
      <c r="K64" s="495">
        <v>0</v>
      </c>
      <c r="L64" s="496">
        <v>0</v>
      </c>
      <c r="M64" s="495">
        <v>0</v>
      </c>
      <c r="N64" s="495">
        <v>0</v>
      </c>
      <c r="O64" s="495">
        <v>0</v>
      </c>
      <c r="P64" s="497">
        <v>0</v>
      </c>
      <c r="Q64" s="86"/>
      <c r="R64" s="86"/>
      <c r="S64" s="50"/>
      <c r="T64" s="50"/>
      <c r="U64" s="50"/>
      <c r="V64" s="50"/>
      <c r="W64" s="50"/>
      <c r="X64" s="50"/>
      <c r="Y64" s="50"/>
      <c r="Z64" s="50"/>
      <c r="AA64" s="50"/>
      <c r="AB64" s="50"/>
    </row>
    <row r="65" spans="1:28" s="44" customFormat="1" ht="39.950000000000003" customHeight="1">
      <c r="A65" s="769"/>
      <c r="B65" s="494" t="s">
        <v>244</v>
      </c>
      <c r="C65" s="771" t="s">
        <v>245</v>
      </c>
      <c r="D65" s="772"/>
      <c r="E65" s="495">
        <f t="shared" si="21"/>
        <v>0</v>
      </c>
      <c r="F65" s="495">
        <f t="shared" si="21"/>
        <v>0</v>
      </c>
      <c r="G65" s="495">
        <f t="shared" si="21"/>
        <v>0</v>
      </c>
      <c r="H65" s="496">
        <f t="shared" si="21"/>
        <v>0</v>
      </c>
      <c r="I65" s="495">
        <v>0</v>
      </c>
      <c r="J65" s="495">
        <v>0</v>
      </c>
      <c r="K65" s="495">
        <v>0</v>
      </c>
      <c r="L65" s="496">
        <v>0</v>
      </c>
      <c r="M65" s="495">
        <v>0</v>
      </c>
      <c r="N65" s="495">
        <v>0</v>
      </c>
      <c r="O65" s="495">
        <v>0</v>
      </c>
      <c r="P65" s="497">
        <v>0</v>
      </c>
      <c r="Q65" s="86"/>
      <c r="R65" s="86"/>
      <c r="S65" s="50"/>
      <c r="T65" s="50"/>
      <c r="U65" s="50"/>
      <c r="V65" s="50"/>
      <c r="W65" s="50"/>
      <c r="X65" s="50"/>
      <c r="Y65" s="50"/>
      <c r="Z65" s="50"/>
      <c r="AA65" s="50"/>
      <c r="AB65" s="50"/>
    </row>
    <row r="66" spans="1:28" s="44" customFormat="1" ht="23.1" customHeight="1">
      <c r="A66" s="769" t="s">
        <v>246</v>
      </c>
      <c r="B66" s="772" t="s">
        <v>119</v>
      </c>
      <c r="C66" s="772"/>
      <c r="D66" s="772"/>
      <c r="E66" s="495">
        <f>SUM(E67:E71)</f>
        <v>227</v>
      </c>
      <c r="F66" s="495">
        <f>SUM(F67:F71)</f>
        <v>9520453.3599999994</v>
      </c>
      <c r="G66" s="495">
        <f>SUM(G67:G71)</f>
        <v>8641727.4750089981</v>
      </c>
      <c r="H66" s="496">
        <f>SUM(H67:H71)</f>
        <v>168177336699</v>
      </c>
      <c r="I66" s="495">
        <f>SUM(I67:I71)</f>
        <v>220</v>
      </c>
      <c r="J66" s="495">
        <f t="shared" ref="J66:P66" si="22">SUM(J67:J71)</f>
        <v>9474792.1600000001</v>
      </c>
      <c r="K66" s="495">
        <f t="shared" si="22"/>
        <v>8641726.4750089981</v>
      </c>
      <c r="L66" s="496">
        <f t="shared" si="22"/>
        <v>168175042564</v>
      </c>
      <c r="M66" s="495">
        <f t="shared" si="22"/>
        <v>7</v>
      </c>
      <c r="N66" s="495">
        <f t="shared" si="22"/>
        <v>45661.200000000004</v>
      </c>
      <c r="O66" s="495">
        <f t="shared" si="22"/>
        <v>1</v>
      </c>
      <c r="P66" s="497">
        <f t="shared" si="22"/>
        <v>2294135</v>
      </c>
      <c r="Q66" s="86"/>
      <c r="R66" s="86"/>
      <c r="S66" s="50"/>
      <c r="T66" s="50"/>
      <c r="U66" s="50"/>
      <c r="V66" s="50"/>
      <c r="W66" s="50"/>
      <c r="X66" s="50"/>
      <c r="Y66" s="50"/>
      <c r="Z66" s="50"/>
      <c r="AA66" s="50"/>
      <c r="AB66" s="50"/>
    </row>
    <row r="67" spans="1:28" s="44" customFormat="1" ht="23.1" customHeight="1">
      <c r="A67" s="769"/>
      <c r="B67" s="494" t="s">
        <v>247</v>
      </c>
      <c r="C67" s="771" t="s">
        <v>248</v>
      </c>
      <c r="D67" s="772"/>
      <c r="E67" s="495">
        <f t="shared" ref="E67:H71" si="23">SUM(I67,M67)</f>
        <v>5</v>
      </c>
      <c r="F67" s="495">
        <f t="shared" si="23"/>
        <v>1581910.98</v>
      </c>
      <c r="G67" s="495">
        <f t="shared" si="23"/>
        <v>1654723.26</v>
      </c>
      <c r="H67" s="496">
        <f t="shared" si="23"/>
        <v>15140886634</v>
      </c>
      <c r="I67" s="495">
        <v>5</v>
      </c>
      <c r="J67" s="495">
        <v>1581910.98</v>
      </c>
      <c r="K67" s="495">
        <v>1654723.26</v>
      </c>
      <c r="L67" s="509">
        <v>15140886634</v>
      </c>
      <c r="M67" s="495">
        <v>0</v>
      </c>
      <c r="N67" s="495">
        <v>0</v>
      </c>
      <c r="O67" s="495">
        <v>0</v>
      </c>
      <c r="P67" s="497">
        <v>0</v>
      </c>
      <c r="Q67" s="86"/>
      <c r="R67" s="86"/>
      <c r="S67" s="50"/>
      <c r="T67" s="50"/>
      <c r="U67" s="50"/>
      <c r="V67" s="50"/>
      <c r="W67" s="50"/>
      <c r="X67" s="50"/>
      <c r="Y67" s="50"/>
      <c r="Z67" s="50"/>
      <c r="AA67" s="50"/>
      <c r="AB67" s="50"/>
    </row>
    <row r="68" spans="1:28" s="44" customFormat="1" ht="23.1" customHeight="1">
      <c r="A68" s="769"/>
      <c r="B68" s="494" t="s">
        <v>249</v>
      </c>
      <c r="C68" s="771" t="s">
        <v>250</v>
      </c>
      <c r="D68" s="772"/>
      <c r="E68" s="495">
        <f t="shared" si="23"/>
        <v>35</v>
      </c>
      <c r="F68" s="495">
        <f t="shared" si="23"/>
        <v>6567414.6800000006</v>
      </c>
      <c r="G68" s="495">
        <f t="shared" si="23"/>
        <v>6144471.8192099994</v>
      </c>
      <c r="H68" s="496">
        <f t="shared" si="23"/>
        <v>10887814719</v>
      </c>
      <c r="I68" s="495">
        <v>34</v>
      </c>
      <c r="J68" s="495">
        <v>6565291.9300000006</v>
      </c>
      <c r="K68" s="495">
        <v>6144471.8192099994</v>
      </c>
      <c r="L68" s="509">
        <v>10887814719</v>
      </c>
      <c r="M68" s="495">
        <v>1</v>
      </c>
      <c r="N68" s="495">
        <v>2122.75</v>
      </c>
      <c r="O68" s="495">
        <v>0</v>
      </c>
      <c r="P68" s="497">
        <v>0</v>
      </c>
      <c r="Q68" s="86"/>
      <c r="R68" s="86"/>
      <c r="S68" s="50"/>
      <c r="T68" s="50"/>
      <c r="U68" s="50"/>
      <c r="V68" s="50"/>
      <c r="W68" s="50"/>
      <c r="X68" s="50"/>
      <c r="Y68" s="50"/>
      <c r="Z68" s="50"/>
      <c r="AA68" s="50"/>
      <c r="AB68" s="50"/>
    </row>
    <row r="69" spans="1:28" s="44" customFormat="1" ht="39.950000000000003" customHeight="1">
      <c r="A69" s="769"/>
      <c r="B69" s="521" t="s">
        <v>251</v>
      </c>
      <c r="C69" s="771" t="s">
        <v>252</v>
      </c>
      <c r="D69" s="772"/>
      <c r="E69" s="495">
        <f t="shared" si="23"/>
        <v>0</v>
      </c>
      <c r="F69" s="495">
        <f t="shared" si="23"/>
        <v>0</v>
      </c>
      <c r="G69" s="495">
        <f t="shared" si="23"/>
        <v>0</v>
      </c>
      <c r="H69" s="496">
        <f t="shared" si="23"/>
        <v>0</v>
      </c>
      <c r="I69" s="495">
        <v>0</v>
      </c>
      <c r="J69" s="495">
        <v>0</v>
      </c>
      <c r="K69" s="495">
        <v>0</v>
      </c>
      <c r="L69" s="496">
        <v>0</v>
      </c>
      <c r="M69" s="495">
        <v>0</v>
      </c>
      <c r="N69" s="495">
        <v>0</v>
      </c>
      <c r="O69" s="495">
        <v>0</v>
      </c>
      <c r="P69" s="497">
        <v>0</v>
      </c>
      <c r="Q69" s="86"/>
      <c r="R69" s="86"/>
      <c r="S69" s="50"/>
      <c r="T69" s="50"/>
      <c r="U69" s="50"/>
      <c r="V69" s="50"/>
      <c r="W69" s="50"/>
      <c r="X69" s="50"/>
      <c r="Y69" s="50"/>
      <c r="Z69" s="50"/>
      <c r="AA69" s="50"/>
      <c r="AB69" s="50"/>
    </row>
    <row r="70" spans="1:28" s="44" customFormat="1" ht="23.1" customHeight="1">
      <c r="A70" s="769"/>
      <c r="B70" s="494" t="s">
        <v>253</v>
      </c>
      <c r="C70" s="772" t="s">
        <v>254</v>
      </c>
      <c r="D70" s="772"/>
      <c r="E70" s="495">
        <f t="shared" si="23"/>
        <v>0</v>
      </c>
      <c r="F70" s="495">
        <f t="shared" si="23"/>
        <v>0</v>
      </c>
      <c r="G70" s="495">
        <f t="shared" si="23"/>
        <v>0</v>
      </c>
      <c r="H70" s="496">
        <f t="shared" si="23"/>
        <v>0</v>
      </c>
      <c r="I70" s="495">
        <v>0</v>
      </c>
      <c r="J70" s="495">
        <v>0</v>
      </c>
      <c r="K70" s="495">
        <v>0</v>
      </c>
      <c r="L70" s="496">
        <v>0</v>
      </c>
      <c r="M70" s="495">
        <v>0</v>
      </c>
      <c r="N70" s="495">
        <v>0</v>
      </c>
      <c r="O70" s="495">
        <v>0</v>
      </c>
      <c r="P70" s="497">
        <v>0</v>
      </c>
      <c r="Q70" s="86"/>
      <c r="R70" s="86"/>
      <c r="S70" s="50"/>
      <c r="T70" s="50"/>
      <c r="U70" s="50"/>
      <c r="V70" s="50"/>
      <c r="W70" s="50"/>
      <c r="X70" s="50"/>
      <c r="Y70" s="50"/>
      <c r="Z70" s="50"/>
      <c r="AA70" s="50"/>
      <c r="AB70" s="50"/>
    </row>
    <row r="71" spans="1:28" s="44" customFormat="1" ht="23.1" customHeight="1">
      <c r="A71" s="769"/>
      <c r="B71" s="494" t="s">
        <v>255</v>
      </c>
      <c r="C71" s="771" t="s">
        <v>256</v>
      </c>
      <c r="D71" s="772"/>
      <c r="E71" s="495">
        <f t="shared" si="23"/>
        <v>187</v>
      </c>
      <c r="F71" s="495">
        <f t="shared" si="23"/>
        <v>1371127.7</v>
      </c>
      <c r="G71" s="495">
        <f t="shared" si="23"/>
        <v>842532.39579899982</v>
      </c>
      <c r="H71" s="496">
        <f t="shared" si="23"/>
        <v>142148635346</v>
      </c>
      <c r="I71" s="495">
        <v>181</v>
      </c>
      <c r="J71" s="495">
        <v>1327589.25</v>
      </c>
      <c r="K71" s="495">
        <v>842531.39579899982</v>
      </c>
      <c r="L71" s="496">
        <v>142146341211</v>
      </c>
      <c r="M71" s="495">
        <v>6</v>
      </c>
      <c r="N71" s="495">
        <v>43538.450000000004</v>
      </c>
      <c r="O71" s="495">
        <v>1</v>
      </c>
      <c r="P71" s="497">
        <v>2294135</v>
      </c>
      <c r="Q71" s="86"/>
      <c r="R71" s="86"/>
      <c r="S71" s="50"/>
      <c r="T71" s="50"/>
      <c r="U71" s="50"/>
      <c r="V71" s="50"/>
      <c r="W71" s="50"/>
      <c r="X71" s="50"/>
      <c r="Y71" s="50"/>
      <c r="Z71" s="50"/>
      <c r="AA71" s="50"/>
      <c r="AB71" s="50"/>
    </row>
    <row r="72" spans="1:28" s="44" customFormat="1" ht="23.1" customHeight="1">
      <c r="A72" s="769" t="s">
        <v>257</v>
      </c>
      <c r="B72" s="772" t="s">
        <v>119</v>
      </c>
      <c r="C72" s="772"/>
      <c r="D72" s="772"/>
      <c r="E72" s="495">
        <f t="shared" ref="E72:P72" si="24">SUM(E73:E76)</f>
        <v>186</v>
      </c>
      <c r="F72" s="495">
        <f t="shared" si="24"/>
        <v>1631360.7500000002</v>
      </c>
      <c r="G72" s="495">
        <f t="shared" si="24"/>
        <v>1592146.9459300002</v>
      </c>
      <c r="H72" s="496">
        <f t="shared" si="24"/>
        <v>212536293340</v>
      </c>
      <c r="I72" s="495">
        <f t="shared" si="24"/>
        <v>182</v>
      </c>
      <c r="J72" s="495">
        <f t="shared" si="24"/>
        <v>1604055.8900000001</v>
      </c>
      <c r="K72" s="495">
        <f t="shared" si="24"/>
        <v>1591969.8959300001</v>
      </c>
      <c r="L72" s="496">
        <f t="shared" si="24"/>
        <v>212498615590</v>
      </c>
      <c r="M72" s="495">
        <f t="shared" si="24"/>
        <v>4</v>
      </c>
      <c r="N72" s="495">
        <f t="shared" si="24"/>
        <v>27304.86</v>
      </c>
      <c r="O72" s="495">
        <f t="shared" si="24"/>
        <v>177.05</v>
      </c>
      <c r="P72" s="497">
        <f t="shared" si="24"/>
        <v>37677750</v>
      </c>
      <c r="Q72" s="86"/>
      <c r="R72" s="86"/>
      <c r="S72" s="50"/>
      <c r="T72" s="50"/>
      <c r="U72" s="50"/>
      <c r="V72" s="50"/>
      <c r="W72" s="50"/>
      <c r="X72" s="50"/>
      <c r="Y72" s="50"/>
      <c r="Z72" s="50"/>
      <c r="AA72" s="50"/>
      <c r="AB72" s="50"/>
    </row>
    <row r="73" spans="1:28" s="44" customFormat="1" ht="23.1" customHeight="1">
      <c r="A73" s="769"/>
      <c r="B73" s="494" t="s">
        <v>258</v>
      </c>
      <c r="C73" s="771" t="s">
        <v>259</v>
      </c>
      <c r="D73" s="772"/>
      <c r="E73" s="495">
        <f t="shared" ref="E73:H76" si="25">SUM(I73,M73)</f>
        <v>0</v>
      </c>
      <c r="F73" s="495">
        <f t="shared" si="25"/>
        <v>0</v>
      </c>
      <c r="G73" s="495">
        <f t="shared" si="25"/>
        <v>0</v>
      </c>
      <c r="H73" s="496">
        <f t="shared" si="25"/>
        <v>0</v>
      </c>
      <c r="I73" s="495">
        <v>0</v>
      </c>
      <c r="J73" s="495">
        <v>0</v>
      </c>
      <c r="K73" s="495">
        <v>0</v>
      </c>
      <c r="L73" s="496">
        <v>0</v>
      </c>
      <c r="M73" s="495">
        <v>0</v>
      </c>
      <c r="N73" s="495">
        <v>0</v>
      </c>
      <c r="O73" s="495">
        <v>0</v>
      </c>
      <c r="P73" s="497">
        <v>0</v>
      </c>
      <c r="Q73" s="86"/>
      <c r="R73" s="86"/>
      <c r="S73" s="50"/>
      <c r="T73" s="50"/>
      <c r="U73" s="50"/>
      <c r="V73" s="50"/>
      <c r="W73" s="50"/>
      <c r="X73" s="50"/>
      <c r="Y73" s="50"/>
      <c r="Z73" s="50"/>
      <c r="AA73" s="50"/>
      <c r="AB73" s="50"/>
    </row>
    <row r="74" spans="1:28" s="44" customFormat="1" ht="23.1" customHeight="1">
      <c r="A74" s="769"/>
      <c r="B74" s="494" t="s">
        <v>260</v>
      </c>
      <c r="C74" s="771" t="s">
        <v>261</v>
      </c>
      <c r="D74" s="772"/>
      <c r="E74" s="495">
        <f t="shared" si="25"/>
        <v>0</v>
      </c>
      <c r="F74" s="495">
        <f t="shared" si="25"/>
        <v>0</v>
      </c>
      <c r="G74" s="495">
        <f t="shared" si="25"/>
        <v>0</v>
      </c>
      <c r="H74" s="496">
        <f t="shared" si="25"/>
        <v>0</v>
      </c>
      <c r="I74" s="495">
        <v>0</v>
      </c>
      <c r="J74" s="495">
        <v>0</v>
      </c>
      <c r="K74" s="495">
        <v>0</v>
      </c>
      <c r="L74" s="496">
        <v>0</v>
      </c>
      <c r="M74" s="495">
        <v>0</v>
      </c>
      <c r="N74" s="495">
        <v>0</v>
      </c>
      <c r="O74" s="495">
        <v>0</v>
      </c>
      <c r="P74" s="497">
        <v>0</v>
      </c>
      <c r="Q74" s="86"/>
      <c r="R74" s="86"/>
      <c r="S74" s="50"/>
      <c r="T74" s="50"/>
      <c r="U74" s="50"/>
      <c r="V74" s="50"/>
      <c r="W74" s="50"/>
      <c r="X74" s="50"/>
      <c r="Y74" s="50"/>
      <c r="Z74" s="50"/>
      <c r="AA74" s="50"/>
      <c r="AB74" s="50"/>
    </row>
    <row r="75" spans="1:28" s="44" customFormat="1" ht="39.950000000000003" customHeight="1">
      <c r="A75" s="769"/>
      <c r="B75" s="521" t="s">
        <v>262</v>
      </c>
      <c r="C75" s="771" t="s">
        <v>263</v>
      </c>
      <c r="D75" s="772"/>
      <c r="E75" s="495">
        <f t="shared" si="25"/>
        <v>0</v>
      </c>
      <c r="F75" s="495">
        <f t="shared" si="25"/>
        <v>0</v>
      </c>
      <c r="G75" s="495">
        <f t="shared" si="25"/>
        <v>0</v>
      </c>
      <c r="H75" s="496">
        <f t="shared" si="25"/>
        <v>0</v>
      </c>
      <c r="I75" s="495">
        <v>0</v>
      </c>
      <c r="J75" s="495">
        <v>0</v>
      </c>
      <c r="K75" s="495">
        <v>0</v>
      </c>
      <c r="L75" s="496">
        <v>0</v>
      </c>
      <c r="M75" s="495">
        <v>0</v>
      </c>
      <c r="N75" s="495">
        <v>0</v>
      </c>
      <c r="O75" s="495">
        <v>0</v>
      </c>
      <c r="P75" s="497">
        <v>0</v>
      </c>
      <c r="Q75" s="86"/>
      <c r="R75" s="86"/>
      <c r="S75" s="50"/>
      <c r="T75" s="50"/>
      <c r="U75" s="50"/>
      <c r="V75" s="50"/>
      <c r="W75" s="50"/>
      <c r="X75" s="50"/>
      <c r="Y75" s="50"/>
      <c r="Z75" s="50"/>
      <c r="AA75" s="50"/>
      <c r="AB75" s="50"/>
    </row>
    <row r="76" spans="1:28" s="44" customFormat="1" ht="23.1" customHeight="1" thickBot="1">
      <c r="A76" s="774"/>
      <c r="B76" s="499" t="s">
        <v>264</v>
      </c>
      <c r="C76" s="763" t="s">
        <v>265</v>
      </c>
      <c r="D76" s="778"/>
      <c r="E76" s="501">
        <f t="shared" si="25"/>
        <v>186</v>
      </c>
      <c r="F76" s="501">
        <f t="shared" si="25"/>
        <v>1631360.7500000002</v>
      </c>
      <c r="G76" s="501">
        <f t="shared" si="25"/>
        <v>1592146.9459300002</v>
      </c>
      <c r="H76" s="502">
        <f t="shared" si="25"/>
        <v>212536293340</v>
      </c>
      <c r="I76" s="522">
        <v>182</v>
      </c>
      <c r="J76" s="522">
        <v>1604055.8900000001</v>
      </c>
      <c r="K76" s="522">
        <v>1591969.8959300001</v>
      </c>
      <c r="L76" s="502">
        <v>212498615590</v>
      </c>
      <c r="M76" s="501">
        <v>4</v>
      </c>
      <c r="N76" s="501">
        <v>27304.86</v>
      </c>
      <c r="O76" s="501">
        <v>177.05</v>
      </c>
      <c r="P76" s="503">
        <v>37677750</v>
      </c>
      <c r="Q76" s="86"/>
      <c r="R76" s="86"/>
      <c r="S76" s="50"/>
      <c r="T76" s="50"/>
      <c r="U76" s="50"/>
      <c r="V76" s="50"/>
      <c r="W76" s="50"/>
      <c r="X76" s="50"/>
      <c r="Y76" s="50"/>
      <c r="Z76" s="50"/>
      <c r="AA76" s="50"/>
      <c r="AB76" s="50"/>
    </row>
    <row r="77" spans="1:28" s="44" customFormat="1" ht="15" customHeight="1" thickBot="1">
      <c r="A77" s="515"/>
      <c r="B77" s="515"/>
      <c r="C77" s="517"/>
      <c r="D77" s="515"/>
      <c r="E77" s="523"/>
      <c r="F77" s="523"/>
      <c r="G77" s="523"/>
      <c r="H77" s="524"/>
      <c r="I77" s="525"/>
      <c r="J77" s="525"/>
      <c r="K77" s="525"/>
      <c r="L77" s="524"/>
      <c r="M77" s="523"/>
      <c r="N77" s="523"/>
      <c r="O77" s="523"/>
      <c r="P77" s="524"/>
      <c r="Q77" s="86"/>
      <c r="R77" s="86"/>
      <c r="S77" s="50"/>
      <c r="T77" s="50"/>
      <c r="U77" s="50"/>
      <c r="V77" s="50"/>
      <c r="W77" s="50"/>
      <c r="X77" s="50"/>
      <c r="Y77" s="50"/>
      <c r="Z77" s="50"/>
      <c r="AA77" s="50"/>
      <c r="AB77" s="50"/>
    </row>
    <row r="78" spans="1:28" s="28" customFormat="1" ht="21" customHeight="1">
      <c r="A78" s="764" t="s">
        <v>159</v>
      </c>
      <c r="B78" s="765"/>
      <c r="C78" s="765"/>
      <c r="D78" s="765"/>
      <c r="E78" s="765" t="s">
        <v>32</v>
      </c>
      <c r="F78" s="765"/>
      <c r="G78" s="765"/>
      <c r="H78" s="765"/>
      <c r="I78" s="765" t="s">
        <v>12</v>
      </c>
      <c r="J78" s="765"/>
      <c r="K78" s="765"/>
      <c r="L78" s="765"/>
      <c r="M78" s="765" t="s">
        <v>13</v>
      </c>
      <c r="N78" s="765"/>
      <c r="O78" s="765"/>
      <c r="P78" s="773"/>
    </row>
    <row r="79" spans="1:28" s="28" customFormat="1" ht="48" customHeight="1" thickBot="1">
      <c r="A79" s="766"/>
      <c r="B79" s="767"/>
      <c r="C79" s="767"/>
      <c r="D79" s="767"/>
      <c r="E79" s="486" t="s">
        <v>160</v>
      </c>
      <c r="F79" s="486" t="s">
        <v>161</v>
      </c>
      <c r="G79" s="486" t="s">
        <v>162</v>
      </c>
      <c r="H79" s="487" t="s">
        <v>163</v>
      </c>
      <c r="I79" s="486" t="s">
        <v>160</v>
      </c>
      <c r="J79" s="486" t="s">
        <v>161</v>
      </c>
      <c r="K79" s="486" t="s">
        <v>162</v>
      </c>
      <c r="L79" s="487" t="s">
        <v>163</v>
      </c>
      <c r="M79" s="486" t="s">
        <v>160</v>
      </c>
      <c r="N79" s="486" t="s">
        <v>161</v>
      </c>
      <c r="O79" s="486" t="s">
        <v>162</v>
      </c>
      <c r="P79" s="488" t="s">
        <v>163</v>
      </c>
    </row>
    <row r="80" spans="1:28" s="44" customFormat="1" ht="21.95" customHeight="1" thickTop="1">
      <c r="A80" s="768" t="s">
        <v>266</v>
      </c>
      <c r="B80" s="770" t="s">
        <v>119</v>
      </c>
      <c r="C80" s="770"/>
      <c r="D80" s="770"/>
      <c r="E80" s="508">
        <f t="shared" ref="E80:P80" si="26">SUM(E81:E83)</f>
        <v>67</v>
      </c>
      <c r="F80" s="508">
        <f t="shared" si="26"/>
        <v>1528417.4</v>
      </c>
      <c r="G80" s="508">
        <f t="shared" si="26"/>
        <v>1637859.2829999998</v>
      </c>
      <c r="H80" s="509">
        <f t="shared" si="26"/>
        <v>1179157693</v>
      </c>
      <c r="I80" s="508">
        <f t="shared" si="26"/>
        <v>61</v>
      </c>
      <c r="J80" s="508">
        <f t="shared" si="26"/>
        <v>1460958.71</v>
      </c>
      <c r="K80" s="508">
        <f t="shared" si="26"/>
        <v>1637524.2829999998</v>
      </c>
      <c r="L80" s="509">
        <f t="shared" si="26"/>
        <v>979157693</v>
      </c>
      <c r="M80" s="508">
        <f t="shared" si="26"/>
        <v>6</v>
      </c>
      <c r="N80" s="508">
        <f t="shared" si="26"/>
        <v>67458.69</v>
      </c>
      <c r="O80" s="508">
        <f t="shared" si="26"/>
        <v>335</v>
      </c>
      <c r="P80" s="510">
        <f t="shared" si="26"/>
        <v>200000000</v>
      </c>
      <c r="Q80" s="86"/>
      <c r="R80" s="86"/>
      <c r="S80" s="50"/>
      <c r="T80" s="50"/>
      <c r="U80" s="50"/>
      <c r="V80" s="50"/>
      <c r="W80" s="50"/>
      <c r="X80" s="50"/>
      <c r="Y80" s="50"/>
      <c r="Z80" s="50"/>
      <c r="AA80" s="50"/>
      <c r="AB80" s="50"/>
    </row>
    <row r="81" spans="1:28" s="44" customFormat="1" ht="35.1" customHeight="1">
      <c r="A81" s="769"/>
      <c r="B81" s="772" t="s">
        <v>267</v>
      </c>
      <c r="C81" s="494" t="s">
        <v>268</v>
      </c>
      <c r="D81" s="498" t="s">
        <v>269</v>
      </c>
      <c r="E81" s="495">
        <f t="shared" ref="E81:H83" si="27">SUM(I81,M81)</f>
        <v>0</v>
      </c>
      <c r="F81" s="495">
        <f t="shared" si="27"/>
        <v>0</v>
      </c>
      <c r="G81" s="495">
        <f t="shared" si="27"/>
        <v>0</v>
      </c>
      <c r="H81" s="496">
        <f t="shared" si="27"/>
        <v>0</v>
      </c>
      <c r="I81" s="495">
        <v>0</v>
      </c>
      <c r="J81" s="495">
        <v>0</v>
      </c>
      <c r="K81" s="495">
        <v>0</v>
      </c>
      <c r="L81" s="496">
        <v>0</v>
      </c>
      <c r="M81" s="495">
        <v>0</v>
      </c>
      <c r="N81" s="495">
        <v>0</v>
      </c>
      <c r="O81" s="495">
        <v>0</v>
      </c>
      <c r="P81" s="510">
        <v>0</v>
      </c>
      <c r="Q81" s="86"/>
      <c r="R81" s="86"/>
      <c r="S81" s="50"/>
      <c r="T81" s="50"/>
      <c r="U81" s="50"/>
      <c r="V81" s="50"/>
      <c r="W81" s="50"/>
      <c r="X81" s="50"/>
      <c r="Y81" s="50"/>
      <c r="Z81" s="50"/>
      <c r="AA81" s="50"/>
      <c r="AB81" s="50"/>
    </row>
    <row r="82" spans="1:28" s="46" customFormat="1" ht="35.1" customHeight="1">
      <c r="A82" s="769"/>
      <c r="B82" s="775"/>
      <c r="C82" s="494" t="s">
        <v>270</v>
      </c>
      <c r="D82" s="498" t="s">
        <v>271</v>
      </c>
      <c r="E82" s="495">
        <f t="shared" si="27"/>
        <v>53</v>
      </c>
      <c r="F82" s="495">
        <f t="shared" si="27"/>
        <v>1511231.91</v>
      </c>
      <c r="G82" s="495">
        <f t="shared" si="27"/>
        <v>1637071.2629999998</v>
      </c>
      <c r="H82" s="496">
        <f t="shared" si="27"/>
        <v>704464273</v>
      </c>
      <c r="I82" s="508">
        <v>48</v>
      </c>
      <c r="J82" s="508">
        <v>1443806.72</v>
      </c>
      <c r="K82" s="508">
        <v>1637071.2629999998</v>
      </c>
      <c r="L82" s="509">
        <v>704464273</v>
      </c>
      <c r="M82" s="508">
        <v>5</v>
      </c>
      <c r="N82" s="508">
        <v>67425.19</v>
      </c>
      <c r="O82" s="508">
        <v>0</v>
      </c>
      <c r="P82" s="510">
        <v>0</v>
      </c>
      <c r="Q82" s="86"/>
      <c r="R82" s="86"/>
      <c r="S82" s="50"/>
      <c r="T82" s="50"/>
      <c r="U82" s="50"/>
      <c r="V82" s="50"/>
      <c r="W82" s="50"/>
      <c r="X82" s="50"/>
      <c r="Y82" s="50"/>
      <c r="Z82" s="50"/>
      <c r="AA82" s="50"/>
      <c r="AB82" s="50"/>
    </row>
    <row r="83" spans="1:28" s="46" customFormat="1" ht="35.1" customHeight="1">
      <c r="A83" s="769"/>
      <c r="B83" s="494" t="s">
        <v>272</v>
      </c>
      <c r="C83" s="771" t="s">
        <v>273</v>
      </c>
      <c r="D83" s="771"/>
      <c r="E83" s="495">
        <f t="shared" si="27"/>
        <v>14</v>
      </c>
      <c r="F83" s="495">
        <f t="shared" si="27"/>
        <v>17185.490000000002</v>
      </c>
      <c r="G83" s="495">
        <f t="shared" si="27"/>
        <v>788.02</v>
      </c>
      <c r="H83" s="496">
        <f t="shared" si="27"/>
        <v>474693420</v>
      </c>
      <c r="I83" s="508">
        <v>13</v>
      </c>
      <c r="J83" s="508">
        <v>17151.990000000002</v>
      </c>
      <c r="K83" s="508">
        <v>453.02</v>
      </c>
      <c r="L83" s="509">
        <v>274693420</v>
      </c>
      <c r="M83" s="495">
        <v>1</v>
      </c>
      <c r="N83" s="495">
        <v>33.5</v>
      </c>
      <c r="O83" s="495">
        <v>335</v>
      </c>
      <c r="P83" s="510">
        <v>200000000</v>
      </c>
      <c r="Q83" s="86"/>
      <c r="R83" s="86"/>
      <c r="S83" s="50"/>
      <c r="T83" s="50"/>
      <c r="U83" s="50"/>
      <c r="V83" s="50"/>
      <c r="W83" s="50"/>
      <c r="X83" s="50"/>
      <c r="Y83" s="50"/>
      <c r="Z83" s="50"/>
      <c r="AA83" s="50"/>
      <c r="AB83" s="50"/>
    </row>
    <row r="84" spans="1:28" s="44" customFormat="1" ht="21.95" customHeight="1">
      <c r="A84" s="769" t="s">
        <v>274</v>
      </c>
      <c r="B84" s="772" t="s">
        <v>119</v>
      </c>
      <c r="C84" s="772"/>
      <c r="D84" s="772"/>
      <c r="E84" s="495">
        <f t="shared" ref="E84:P84" si="28">SUM(E85:E88)</f>
        <v>186</v>
      </c>
      <c r="F84" s="495">
        <f t="shared" si="28"/>
        <v>916750.78</v>
      </c>
      <c r="G84" s="495">
        <f t="shared" si="28"/>
        <v>842022.9929999999</v>
      </c>
      <c r="H84" s="496">
        <f t="shared" si="28"/>
        <v>90569071824</v>
      </c>
      <c r="I84" s="495">
        <f t="shared" si="28"/>
        <v>153</v>
      </c>
      <c r="J84" s="495">
        <f t="shared" si="28"/>
        <v>888706.98</v>
      </c>
      <c r="K84" s="495">
        <f t="shared" si="28"/>
        <v>819972.77499999991</v>
      </c>
      <c r="L84" s="496">
        <f t="shared" si="28"/>
        <v>88290396848</v>
      </c>
      <c r="M84" s="495">
        <f t="shared" si="28"/>
        <v>33</v>
      </c>
      <c r="N84" s="495">
        <f t="shared" si="28"/>
        <v>28043.800000000003</v>
      </c>
      <c r="O84" s="495">
        <f t="shared" si="28"/>
        <v>22050.217999999997</v>
      </c>
      <c r="P84" s="510">
        <f t="shared" si="28"/>
        <v>2278674976</v>
      </c>
      <c r="Q84" s="86"/>
      <c r="R84" s="86"/>
      <c r="S84" s="50"/>
      <c r="T84" s="50"/>
      <c r="U84" s="50"/>
      <c r="V84" s="50"/>
      <c r="W84" s="50"/>
      <c r="X84" s="50"/>
      <c r="Y84" s="50"/>
      <c r="Z84" s="50"/>
      <c r="AA84" s="50"/>
      <c r="AB84" s="50"/>
    </row>
    <row r="85" spans="1:28" s="44" customFormat="1" ht="21.95" customHeight="1">
      <c r="A85" s="769"/>
      <c r="B85" s="494" t="s">
        <v>275</v>
      </c>
      <c r="C85" s="771" t="s">
        <v>276</v>
      </c>
      <c r="D85" s="772"/>
      <c r="E85" s="495">
        <f t="shared" ref="E85:H88" si="29">SUM(I85,M85)</f>
        <v>47</v>
      </c>
      <c r="F85" s="495">
        <f t="shared" si="29"/>
        <v>386018.67000000004</v>
      </c>
      <c r="G85" s="495">
        <f t="shared" si="29"/>
        <v>215900.70500000002</v>
      </c>
      <c r="H85" s="496">
        <f t="shared" si="29"/>
        <v>9276081131</v>
      </c>
      <c r="I85" s="508">
        <v>35</v>
      </c>
      <c r="J85" s="508">
        <v>377417.34</v>
      </c>
      <c r="K85" s="508">
        <v>210634.065</v>
      </c>
      <c r="L85" s="509">
        <v>8011803924</v>
      </c>
      <c r="M85" s="508">
        <v>12</v>
      </c>
      <c r="N85" s="508">
        <v>8601.33</v>
      </c>
      <c r="O85" s="508">
        <v>5266.6399999999994</v>
      </c>
      <c r="P85" s="510">
        <v>1264277207</v>
      </c>
      <c r="Q85" s="86"/>
      <c r="R85" s="86"/>
      <c r="S85" s="50"/>
      <c r="T85" s="50"/>
      <c r="U85" s="50"/>
      <c r="V85" s="50"/>
      <c r="W85" s="50"/>
      <c r="X85" s="50"/>
      <c r="Y85" s="50"/>
      <c r="Z85" s="50"/>
      <c r="AA85" s="50"/>
      <c r="AB85" s="50"/>
    </row>
    <row r="86" spans="1:28" s="44" customFormat="1" ht="21.95" customHeight="1">
      <c r="A86" s="769"/>
      <c r="B86" s="494" t="s">
        <v>277</v>
      </c>
      <c r="C86" s="771" t="s">
        <v>278</v>
      </c>
      <c r="D86" s="772"/>
      <c r="E86" s="495">
        <f t="shared" si="29"/>
        <v>12</v>
      </c>
      <c r="F86" s="495">
        <f t="shared" si="29"/>
        <v>5869.14</v>
      </c>
      <c r="G86" s="495">
        <f t="shared" si="29"/>
        <v>926.04000000000008</v>
      </c>
      <c r="H86" s="496">
        <f t="shared" si="29"/>
        <v>287684790</v>
      </c>
      <c r="I86" s="508">
        <v>9</v>
      </c>
      <c r="J86" s="508">
        <v>5404.13</v>
      </c>
      <c r="K86" s="508">
        <v>785.42000000000007</v>
      </c>
      <c r="L86" s="509">
        <v>271684790</v>
      </c>
      <c r="M86" s="508">
        <v>3</v>
      </c>
      <c r="N86" s="508">
        <v>465.01</v>
      </c>
      <c r="O86" s="508">
        <v>140.62</v>
      </c>
      <c r="P86" s="510">
        <v>16000000</v>
      </c>
      <c r="Q86" s="86"/>
      <c r="R86" s="86"/>
      <c r="S86" s="50"/>
      <c r="T86" s="50"/>
      <c r="U86" s="50"/>
      <c r="V86" s="50"/>
      <c r="W86" s="50"/>
      <c r="X86" s="50"/>
      <c r="Y86" s="50"/>
      <c r="Z86" s="50"/>
      <c r="AA86" s="50"/>
      <c r="AB86" s="50"/>
    </row>
    <row r="87" spans="1:28" s="44" customFormat="1" ht="21.95" customHeight="1">
      <c r="A87" s="769"/>
      <c r="B87" s="494" t="s">
        <v>279</v>
      </c>
      <c r="C87" s="772" t="s">
        <v>280</v>
      </c>
      <c r="D87" s="772"/>
      <c r="E87" s="495">
        <f t="shared" si="29"/>
        <v>1</v>
      </c>
      <c r="F87" s="495">
        <f t="shared" si="29"/>
        <v>9415.6</v>
      </c>
      <c r="G87" s="495">
        <f t="shared" si="29"/>
        <v>80120</v>
      </c>
      <c r="H87" s="496">
        <f t="shared" si="29"/>
        <v>0</v>
      </c>
      <c r="I87" s="495">
        <v>1</v>
      </c>
      <c r="J87" s="495">
        <v>9415.6</v>
      </c>
      <c r="K87" s="495">
        <v>80120</v>
      </c>
      <c r="L87" s="496">
        <v>0</v>
      </c>
      <c r="M87" s="495">
        <v>0</v>
      </c>
      <c r="N87" s="495">
        <v>0</v>
      </c>
      <c r="O87" s="495">
        <v>0</v>
      </c>
      <c r="P87" s="497">
        <v>0</v>
      </c>
      <c r="Q87" s="86"/>
      <c r="R87" s="86"/>
      <c r="S87" s="50"/>
      <c r="T87" s="50"/>
      <c r="U87" s="50"/>
      <c r="V87" s="50"/>
      <c r="W87" s="50"/>
      <c r="X87" s="50"/>
      <c r="Y87" s="50"/>
      <c r="Z87" s="50"/>
      <c r="AA87" s="50"/>
      <c r="AB87" s="50"/>
    </row>
    <row r="88" spans="1:28" s="44" customFormat="1" ht="21.95" customHeight="1">
      <c r="A88" s="769"/>
      <c r="B88" s="494" t="s">
        <v>281</v>
      </c>
      <c r="C88" s="771" t="s">
        <v>282</v>
      </c>
      <c r="D88" s="771"/>
      <c r="E88" s="495">
        <f t="shared" si="29"/>
        <v>126</v>
      </c>
      <c r="F88" s="495">
        <f t="shared" si="29"/>
        <v>515447.37</v>
      </c>
      <c r="G88" s="495">
        <f t="shared" si="29"/>
        <v>545076.24799999991</v>
      </c>
      <c r="H88" s="496">
        <f t="shared" si="29"/>
        <v>81005305903</v>
      </c>
      <c r="I88" s="508">
        <v>108</v>
      </c>
      <c r="J88" s="508">
        <v>496469.91</v>
      </c>
      <c r="K88" s="508">
        <v>528433.28999999992</v>
      </c>
      <c r="L88" s="509">
        <v>80006908134</v>
      </c>
      <c r="M88" s="508">
        <v>18</v>
      </c>
      <c r="N88" s="508">
        <v>18977.460000000003</v>
      </c>
      <c r="O88" s="508">
        <v>16642.957999999999</v>
      </c>
      <c r="P88" s="510">
        <v>998397769</v>
      </c>
      <c r="Q88" s="86"/>
      <c r="R88" s="86"/>
      <c r="S88" s="50"/>
      <c r="T88" s="50"/>
      <c r="U88" s="50"/>
      <c r="V88" s="50"/>
      <c r="W88" s="50"/>
      <c r="X88" s="50"/>
      <c r="Y88" s="50"/>
      <c r="Z88" s="50"/>
      <c r="AA88" s="50"/>
      <c r="AB88" s="50"/>
    </row>
    <row r="89" spans="1:28" s="44" customFormat="1" ht="21.95" customHeight="1">
      <c r="A89" s="769" t="s">
        <v>283</v>
      </c>
      <c r="B89" s="772" t="s">
        <v>119</v>
      </c>
      <c r="C89" s="772"/>
      <c r="D89" s="772"/>
      <c r="E89" s="495">
        <f t="shared" ref="E89:P89" si="30">SUM(E90:E94)</f>
        <v>110</v>
      </c>
      <c r="F89" s="495">
        <f t="shared" si="30"/>
        <v>6473542.8100000005</v>
      </c>
      <c r="G89" s="495">
        <f t="shared" si="30"/>
        <v>4719115.8170000007</v>
      </c>
      <c r="H89" s="496">
        <f t="shared" si="30"/>
        <v>117616099164</v>
      </c>
      <c r="I89" s="495">
        <f t="shared" si="30"/>
        <v>98</v>
      </c>
      <c r="J89" s="495">
        <f t="shared" si="30"/>
        <v>4478052.18</v>
      </c>
      <c r="K89" s="495">
        <f t="shared" si="30"/>
        <v>3652774.8970000003</v>
      </c>
      <c r="L89" s="496">
        <f t="shared" si="30"/>
        <v>98543925628</v>
      </c>
      <c r="M89" s="495">
        <f t="shared" si="30"/>
        <v>12</v>
      </c>
      <c r="N89" s="495">
        <f t="shared" si="30"/>
        <v>1995490.63</v>
      </c>
      <c r="O89" s="495">
        <f t="shared" si="30"/>
        <v>1066340.92</v>
      </c>
      <c r="P89" s="510">
        <f t="shared" si="30"/>
        <v>19072173536</v>
      </c>
      <c r="Q89" s="86"/>
      <c r="R89" s="86"/>
      <c r="S89" s="50"/>
      <c r="T89" s="50"/>
      <c r="U89" s="50"/>
      <c r="V89" s="50"/>
      <c r="W89" s="50"/>
      <c r="X89" s="50"/>
      <c r="Y89" s="50"/>
      <c r="Z89" s="50"/>
      <c r="AA89" s="50"/>
      <c r="AB89" s="50"/>
    </row>
    <row r="90" spans="1:28" s="44" customFormat="1" ht="21.95" customHeight="1">
      <c r="A90" s="769"/>
      <c r="B90" s="494" t="s">
        <v>284</v>
      </c>
      <c r="C90" s="771" t="s">
        <v>285</v>
      </c>
      <c r="D90" s="772"/>
      <c r="E90" s="495">
        <f t="shared" ref="E90:H96" si="31">SUM(I90,M90)</f>
        <v>3</v>
      </c>
      <c r="F90" s="495">
        <f t="shared" si="31"/>
        <v>756285.65</v>
      </c>
      <c r="G90" s="495">
        <f t="shared" si="31"/>
        <v>755851.25</v>
      </c>
      <c r="H90" s="496">
        <f t="shared" si="31"/>
        <v>17540013290</v>
      </c>
      <c r="I90" s="508">
        <v>1</v>
      </c>
      <c r="J90" s="508">
        <v>156674.41</v>
      </c>
      <c r="K90" s="508">
        <v>156240.01</v>
      </c>
      <c r="L90" s="509">
        <v>3749760000</v>
      </c>
      <c r="M90" s="495">
        <v>2</v>
      </c>
      <c r="N90" s="495">
        <v>599611.24</v>
      </c>
      <c r="O90" s="495">
        <v>599611.24</v>
      </c>
      <c r="P90" s="510">
        <v>13790253290</v>
      </c>
      <c r="Q90" s="86"/>
      <c r="R90" s="86"/>
      <c r="S90" s="50"/>
      <c r="T90" s="50"/>
      <c r="U90" s="50"/>
      <c r="V90" s="50"/>
      <c r="W90" s="50"/>
      <c r="X90" s="50"/>
      <c r="Y90" s="50"/>
      <c r="Z90" s="50"/>
      <c r="AA90" s="50"/>
      <c r="AB90" s="50"/>
    </row>
    <row r="91" spans="1:28" s="44" customFormat="1" ht="21.95" customHeight="1">
      <c r="A91" s="769"/>
      <c r="B91" s="494" t="s">
        <v>286</v>
      </c>
      <c r="C91" s="771" t="s">
        <v>287</v>
      </c>
      <c r="D91" s="772"/>
      <c r="E91" s="495">
        <f t="shared" si="31"/>
        <v>0</v>
      </c>
      <c r="F91" s="495">
        <f t="shared" si="31"/>
        <v>0</v>
      </c>
      <c r="G91" s="495">
        <f t="shared" si="31"/>
        <v>0</v>
      </c>
      <c r="H91" s="496">
        <f t="shared" si="31"/>
        <v>0</v>
      </c>
      <c r="I91" s="495">
        <v>0</v>
      </c>
      <c r="J91" s="495">
        <v>0</v>
      </c>
      <c r="K91" s="495">
        <v>0</v>
      </c>
      <c r="L91" s="496">
        <v>0</v>
      </c>
      <c r="M91" s="495">
        <v>0</v>
      </c>
      <c r="N91" s="495">
        <v>0</v>
      </c>
      <c r="O91" s="495">
        <v>0</v>
      </c>
      <c r="P91" s="510">
        <v>0</v>
      </c>
      <c r="Q91" s="86"/>
      <c r="R91" s="86"/>
      <c r="S91" s="50"/>
      <c r="T91" s="50"/>
      <c r="U91" s="50"/>
      <c r="V91" s="50"/>
      <c r="W91" s="50"/>
      <c r="X91" s="50"/>
      <c r="Y91" s="50"/>
      <c r="Z91" s="50"/>
      <c r="AA91" s="50"/>
      <c r="AB91" s="50"/>
    </row>
    <row r="92" spans="1:28" s="44" customFormat="1" ht="21.95" customHeight="1">
      <c r="A92" s="769"/>
      <c r="B92" s="494" t="s">
        <v>288</v>
      </c>
      <c r="C92" s="771" t="s">
        <v>289</v>
      </c>
      <c r="D92" s="772"/>
      <c r="E92" s="495">
        <f t="shared" si="31"/>
        <v>0</v>
      </c>
      <c r="F92" s="495">
        <f t="shared" si="31"/>
        <v>0</v>
      </c>
      <c r="G92" s="495">
        <f t="shared" si="31"/>
        <v>0</v>
      </c>
      <c r="H92" s="496">
        <f t="shared" si="31"/>
        <v>0</v>
      </c>
      <c r="I92" s="495">
        <v>0</v>
      </c>
      <c r="J92" s="495">
        <v>0</v>
      </c>
      <c r="K92" s="495">
        <v>0</v>
      </c>
      <c r="L92" s="496">
        <v>0</v>
      </c>
      <c r="M92" s="495">
        <v>0</v>
      </c>
      <c r="N92" s="495">
        <v>0</v>
      </c>
      <c r="O92" s="495">
        <v>0</v>
      </c>
      <c r="P92" s="510">
        <v>0</v>
      </c>
      <c r="Q92" s="86"/>
      <c r="R92" s="86"/>
      <c r="S92" s="50"/>
      <c r="T92" s="50"/>
      <c r="U92" s="50"/>
      <c r="V92" s="50"/>
      <c r="W92" s="50"/>
      <c r="X92" s="50"/>
      <c r="Y92" s="50"/>
      <c r="Z92" s="50"/>
      <c r="AA92" s="50"/>
      <c r="AB92" s="50"/>
    </row>
    <row r="93" spans="1:28" s="44" customFormat="1" ht="21.95" customHeight="1">
      <c r="A93" s="769"/>
      <c r="B93" s="494" t="s">
        <v>290</v>
      </c>
      <c r="C93" s="771" t="s">
        <v>291</v>
      </c>
      <c r="D93" s="772"/>
      <c r="E93" s="495">
        <f t="shared" si="31"/>
        <v>40</v>
      </c>
      <c r="F93" s="495">
        <f t="shared" si="31"/>
        <v>367798.19</v>
      </c>
      <c r="G93" s="495">
        <f t="shared" si="31"/>
        <v>342787.50500000012</v>
      </c>
      <c r="H93" s="496">
        <f t="shared" si="31"/>
        <v>5680038250</v>
      </c>
      <c r="I93" s="495">
        <v>38</v>
      </c>
      <c r="J93" s="495">
        <v>365386.11</v>
      </c>
      <c r="K93" s="495">
        <v>342787.50500000012</v>
      </c>
      <c r="L93" s="496">
        <v>5680038250</v>
      </c>
      <c r="M93" s="495">
        <v>2</v>
      </c>
      <c r="N93" s="495">
        <v>2412.08</v>
      </c>
      <c r="O93" s="495">
        <v>0</v>
      </c>
      <c r="P93" s="510">
        <v>0</v>
      </c>
      <c r="Q93" s="86"/>
      <c r="R93" s="86"/>
      <c r="S93" s="50"/>
      <c r="T93" s="50"/>
      <c r="U93" s="50"/>
      <c r="V93" s="50"/>
      <c r="W93" s="50"/>
      <c r="X93" s="50"/>
      <c r="Y93" s="50"/>
      <c r="Z93" s="50"/>
      <c r="AA93" s="50"/>
      <c r="AB93" s="50"/>
    </row>
    <row r="94" spans="1:28" s="44" customFormat="1" ht="21.95" customHeight="1">
      <c r="A94" s="769"/>
      <c r="B94" s="494" t="s">
        <v>292</v>
      </c>
      <c r="C94" s="771" t="s">
        <v>293</v>
      </c>
      <c r="D94" s="772"/>
      <c r="E94" s="495">
        <f t="shared" si="31"/>
        <v>67</v>
      </c>
      <c r="F94" s="495">
        <f t="shared" si="31"/>
        <v>5349458.9700000007</v>
      </c>
      <c r="G94" s="495">
        <f t="shared" si="31"/>
        <v>3620477.0620000004</v>
      </c>
      <c r="H94" s="496">
        <f t="shared" si="31"/>
        <v>94396047624</v>
      </c>
      <c r="I94" s="495">
        <v>59</v>
      </c>
      <c r="J94" s="495">
        <v>3955991.66</v>
      </c>
      <c r="K94" s="495">
        <v>3153747.3820000002</v>
      </c>
      <c r="L94" s="496">
        <v>89114127378</v>
      </c>
      <c r="M94" s="495">
        <v>8</v>
      </c>
      <c r="N94" s="495">
        <v>1393467.31</v>
      </c>
      <c r="O94" s="495">
        <v>466729.68</v>
      </c>
      <c r="P94" s="510">
        <v>5281920246</v>
      </c>
      <c r="Q94" s="86"/>
      <c r="R94" s="86"/>
      <c r="S94" s="50"/>
      <c r="T94" s="50"/>
      <c r="U94" s="50"/>
      <c r="V94" s="50"/>
      <c r="W94" s="50"/>
      <c r="X94" s="50"/>
      <c r="Y94" s="50"/>
      <c r="Z94" s="50"/>
      <c r="AA94" s="50"/>
      <c r="AB94" s="50"/>
    </row>
    <row r="95" spans="1:28" s="44" customFormat="1" ht="35.1" customHeight="1">
      <c r="A95" s="526" t="s">
        <v>294</v>
      </c>
      <c r="B95" s="771" t="s">
        <v>295</v>
      </c>
      <c r="C95" s="771"/>
      <c r="D95" s="771"/>
      <c r="E95" s="495">
        <f t="shared" si="31"/>
        <v>1</v>
      </c>
      <c r="F95" s="495">
        <f t="shared" si="31"/>
        <v>5164.45</v>
      </c>
      <c r="G95" s="495">
        <f t="shared" si="31"/>
        <v>0</v>
      </c>
      <c r="H95" s="496">
        <f t="shared" si="31"/>
        <v>0</v>
      </c>
      <c r="I95" s="508">
        <v>1</v>
      </c>
      <c r="J95" s="508">
        <v>5164.45</v>
      </c>
      <c r="K95" s="508">
        <v>0</v>
      </c>
      <c r="L95" s="509">
        <v>0</v>
      </c>
      <c r="M95" s="508">
        <v>0</v>
      </c>
      <c r="N95" s="508">
        <v>0</v>
      </c>
      <c r="O95" s="495">
        <v>0</v>
      </c>
      <c r="P95" s="510">
        <v>0</v>
      </c>
      <c r="Q95" s="86"/>
      <c r="R95" s="86"/>
      <c r="S95" s="50"/>
      <c r="T95" s="50"/>
      <c r="U95" s="50"/>
      <c r="V95" s="50"/>
      <c r="W95" s="50"/>
      <c r="X95" s="50"/>
      <c r="Y95" s="50"/>
      <c r="Z95" s="50"/>
      <c r="AA95" s="50"/>
      <c r="AB95" s="50"/>
    </row>
    <row r="96" spans="1:28" s="44" customFormat="1" ht="21.95" customHeight="1">
      <c r="A96" s="526" t="s">
        <v>296</v>
      </c>
      <c r="B96" s="494" t="s">
        <v>297</v>
      </c>
      <c r="C96" s="771" t="s">
        <v>298</v>
      </c>
      <c r="D96" s="772"/>
      <c r="E96" s="495">
        <f t="shared" si="31"/>
        <v>57</v>
      </c>
      <c r="F96" s="495">
        <f t="shared" si="31"/>
        <v>63194.680000000015</v>
      </c>
      <c r="G96" s="495">
        <f t="shared" si="31"/>
        <v>645040.54500000004</v>
      </c>
      <c r="H96" s="496">
        <f t="shared" si="31"/>
        <v>105977945870</v>
      </c>
      <c r="I96" s="508">
        <v>52</v>
      </c>
      <c r="J96" s="508">
        <v>52372.320000000014</v>
      </c>
      <c r="K96" s="508">
        <v>643867.745</v>
      </c>
      <c r="L96" s="509">
        <v>90444724870</v>
      </c>
      <c r="M96" s="508">
        <v>5</v>
      </c>
      <c r="N96" s="508">
        <v>10822.36</v>
      </c>
      <c r="O96" s="508">
        <v>1172.8</v>
      </c>
      <c r="P96" s="510">
        <v>15533221000</v>
      </c>
      <c r="Q96" s="86"/>
      <c r="R96" s="86"/>
      <c r="S96" s="50"/>
      <c r="T96" s="50"/>
      <c r="U96" s="50"/>
      <c r="V96" s="50"/>
      <c r="W96" s="50"/>
      <c r="X96" s="50"/>
      <c r="Y96" s="50"/>
      <c r="Z96" s="50"/>
      <c r="AA96" s="50"/>
      <c r="AB96" s="50"/>
    </row>
    <row r="97" spans="1:28" s="44" customFormat="1" ht="21.95" customHeight="1">
      <c r="A97" s="769" t="s">
        <v>299</v>
      </c>
      <c r="B97" s="772" t="s">
        <v>119</v>
      </c>
      <c r="C97" s="772"/>
      <c r="D97" s="772"/>
      <c r="E97" s="495">
        <f t="shared" ref="E97:P97" si="32">SUM(E98:E99)</f>
        <v>69</v>
      </c>
      <c r="F97" s="495">
        <f t="shared" si="32"/>
        <v>52952.269999999975</v>
      </c>
      <c r="G97" s="495">
        <f t="shared" si="32"/>
        <v>15122.356276999999</v>
      </c>
      <c r="H97" s="496">
        <f t="shared" si="32"/>
        <v>29378984194</v>
      </c>
      <c r="I97" s="495">
        <f t="shared" si="32"/>
        <v>66</v>
      </c>
      <c r="J97" s="495">
        <f t="shared" si="32"/>
        <v>52123.289999999979</v>
      </c>
      <c r="K97" s="495">
        <f t="shared" si="32"/>
        <v>14321.873277000001</v>
      </c>
      <c r="L97" s="496">
        <f t="shared" si="32"/>
        <v>28829470624</v>
      </c>
      <c r="M97" s="495">
        <f t="shared" si="32"/>
        <v>3</v>
      </c>
      <c r="N97" s="495">
        <f t="shared" si="32"/>
        <v>828.98</v>
      </c>
      <c r="O97" s="495">
        <f t="shared" si="32"/>
        <v>800.48299999999995</v>
      </c>
      <c r="P97" s="510">
        <f t="shared" si="32"/>
        <v>549513570</v>
      </c>
      <c r="Q97" s="86"/>
      <c r="R97" s="86"/>
      <c r="S97" s="50"/>
      <c r="T97" s="50"/>
      <c r="U97" s="50"/>
      <c r="V97" s="50"/>
      <c r="W97" s="50"/>
      <c r="X97" s="50"/>
      <c r="Y97" s="50"/>
      <c r="Z97" s="50"/>
      <c r="AA97" s="50"/>
      <c r="AB97" s="50"/>
    </row>
    <row r="98" spans="1:28" s="44" customFormat="1" ht="21.95" customHeight="1">
      <c r="A98" s="769"/>
      <c r="B98" s="494" t="s">
        <v>300</v>
      </c>
      <c r="C98" s="771" t="s">
        <v>301</v>
      </c>
      <c r="D98" s="772"/>
      <c r="E98" s="495">
        <f t="shared" ref="E98:H100" si="33">SUM(I98,M98)</f>
        <v>16</v>
      </c>
      <c r="F98" s="495">
        <f t="shared" si="33"/>
        <v>5098.9600000000009</v>
      </c>
      <c r="G98" s="495">
        <f t="shared" si="33"/>
        <v>2033.2819999999999</v>
      </c>
      <c r="H98" s="496">
        <f t="shared" si="33"/>
        <v>1672128250</v>
      </c>
      <c r="I98" s="508">
        <v>15</v>
      </c>
      <c r="J98" s="508">
        <v>4686.9000000000005</v>
      </c>
      <c r="K98" s="508">
        <v>1621.2249999999999</v>
      </c>
      <c r="L98" s="509">
        <v>1383688350</v>
      </c>
      <c r="M98" s="508">
        <v>1</v>
      </c>
      <c r="N98" s="508">
        <v>412.06</v>
      </c>
      <c r="O98" s="508">
        <v>412.05700000000002</v>
      </c>
      <c r="P98" s="510">
        <v>288439900</v>
      </c>
      <c r="Q98" s="86"/>
      <c r="R98" s="86"/>
      <c r="S98" s="50"/>
      <c r="T98" s="50"/>
      <c r="U98" s="50"/>
      <c r="V98" s="50"/>
      <c r="W98" s="50"/>
      <c r="X98" s="50"/>
      <c r="Y98" s="50"/>
      <c r="Z98" s="50"/>
      <c r="AA98" s="50"/>
      <c r="AB98" s="50"/>
    </row>
    <row r="99" spans="1:28" s="44" customFormat="1" ht="21.95" customHeight="1">
      <c r="A99" s="769"/>
      <c r="B99" s="494" t="s">
        <v>194</v>
      </c>
      <c r="C99" s="771" t="s">
        <v>302</v>
      </c>
      <c r="D99" s="772"/>
      <c r="E99" s="495">
        <f t="shared" si="33"/>
        <v>53</v>
      </c>
      <c r="F99" s="495">
        <f t="shared" si="33"/>
        <v>47853.309999999976</v>
      </c>
      <c r="G99" s="495">
        <f t="shared" si="33"/>
        <v>13089.074277</v>
      </c>
      <c r="H99" s="496">
        <f t="shared" si="33"/>
        <v>27706855944</v>
      </c>
      <c r="I99" s="508">
        <v>51</v>
      </c>
      <c r="J99" s="508">
        <v>47436.389999999978</v>
      </c>
      <c r="K99" s="508">
        <v>12700.648277</v>
      </c>
      <c r="L99" s="509">
        <v>27445782274</v>
      </c>
      <c r="M99" s="508">
        <v>2</v>
      </c>
      <c r="N99" s="508">
        <v>416.92</v>
      </c>
      <c r="O99" s="508">
        <v>388.42599999999999</v>
      </c>
      <c r="P99" s="510">
        <v>261073670</v>
      </c>
      <c r="Q99" s="86"/>
      <c r="R99" s="86"/>
      <c r="S99" s="50"/>
      <c r="T99" s="50"/>
      <c r="U99" s="50"/>
      <c r="V99" s="50"/>
      <c r="W99" s="50"/>
      <c r="X99" s="50"/>
      <c r="Y99" s="50"/>
      <c r="Z99" s="50"/>
      <c r="AA99" s="50"/>
      <c r="AB99" s="50"/>
    </row>
    <row r="100" spans="1:28" s="44" customFormat="1" ht="21.95" customHeight="1" thickBot="1">
      <c r="A100" s="527" t="s">
        <v>303</v>
      </c>
      <c r="B100" s="763" t="s">
        <v>304</v>
      </c>
      <c r="C100" s="763"/>
      <c r="D100" s="763"/>
      <c r="E100" s="501">
        <f t="shared" si="33"/>
        <v>7</v>
      </c>
      <c r="F100" s="501">
        <f t="shared" si="33"/>
        <v>296.99</v>
      </c>
      <c r="G100" s="501">
        <f t="shared" si="33"/>
        <v>257.22199999999998</v>
      </c>
      <c r="H100" s="502">
        <f t="shared" si="33"/>
        <v>235515227</v>
      </c>
      <c r="I100" s="501">
        <v>7</v>
      </c>
      <c r="J100" s="501">
        <v>296.99</v>
      </c>
      <c r="K100" s="501">
        <v>257.22199999999998</v>
      </c>
      <c r="L100" s="502">
        <v>235515227</v>
      </c>
      <c r="M100" s="501">
        <v>0</v>
      </c>
      <c r="N100" s="501">
        <v>0</v>
      </c>
      <c r="O100" s="501">
        <v>0</v>
      </c>
      <c r="P100" s="503">
        <v>0</v>
      </c>
      <c r="Q100" s="86"/>
      <c r="R100" s="86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</row>
    <row r="101" spans="1:28" ht="18" customHeight="1" thickBot="1">
      <c r="A101" s="505"/>
      <c r="B101" s="517"/>
      <c r="C101" s="515"/>
      <c r="D101" s="515"/>
      <c r="E101" s="505"/>
      <c r="F101" s="505"/>
      <c r="G101" s="505"/>
      <c r="H101" s="507"/>
      <c r="I101" s="505"/>
      <c r="J101" s="505"/>
      <c r="K101" s="505"/>
      <c r="L101" s="519"/>
      <c r="M101" s="505"/>
      <c r="N101" s="505"/>
      <c r="O101" s="505"/>
      <c r="P101" s="507"/>
    </row>
    <row r="102" spans="1:28" s="28" customFormat="1" ht="21" customHeight="1">
      <c r="A102" s="764" t="s">
        <v>159</v>
      </c>
      <c r="B102" s="765"/>
      <c r="C102" s="765"/>
      <c r="D102" s="765"/>
      <c r="E102" s="765" t="s">
        <v>32</v>
      </c>
      <c r="F102" s="765"/>
      <c r="G102" s="765"/>
      <c r="H102" s="765"/>
      <c r="I102" s="765" t="s">
        <v>12</v>
      </c>
      <c r="J102" s="765"/>
      <c r="K102" s="765"/>
      <c r="L102" s="765"/>
      <c r="M102" s="765" t="s">
        <v>13</v>
      </c>
      <c r="N102" s="765"/>
      <c r="O102" s="765"/>
      <c r="P102" s="773"/>
    </row>
    <row r="103" spans="1:28" s="28" customFormat="1" ht="48" customHeight="1" thickBot="1">
      <c r="A103" s="766"/>
      <c r="B103" s="767"/>
      <c r="C103" s="767"/>
      <c r="D103" s="767"/>
      <c r="E103" s="486" t="s">
        <v>160</v>
      </c>
      <c r="F103" s="486" t="s">
        <v>161</v>
      </c>
      <c r="G103" s="486" t="s">
        <v>162</v>
      </c>
      <c r="H103" s="487" t="s">
        <v>163</v>
      </c>
      <c r="I103" s="486" t="s">
        <v>160</v>
      </c>
      <c r="J103" s="486" t="s">
        <v>161</v>
      </c>
      <c r="K103" s="486" t="s">
        <v>162</v>
      </c>
      <c r="L103" s="487" t="s">
        <v>163</v>
      </c>
      <c r="M103" s="486" t="s">
        <v>160</v>
      </c>
      <c r="N103" s="486" t="s">
        <v>161</v>
      </c>
      <c r="O103" s="486" t="s">
        <v>162</v>
      </c>
      <c r="P103" s="488" t="s">
        <v>163</v>
      </c>
    </row>
    <row r="104" spans="1:28" s="44" customFormat="1" ht="21" customHeight="1" thickTop="1">
      <c r="A104" s="768" t="s">
        <v>392</v>
      </c>
      <c r="B104" s="770" t="s">
        <v>119</v>
      </c>
      <c r="C104" s="770"/>
      <c r="D104" s="770"/>
      <c r="E104" s="508">
        <f t="shared" ref="E104:P104" si="34">SUM(E105:E106)</f>
        <v>1</v>
      </c>
      <c r="F104" s="508">
        <f t="shared" si="34"/>
        <v>2</v>
      </c>
      <c r="G104" s="508">
        <f t="shared" si="34"/>
        <v>0</v>
      </c>
      <c r="H104" s="509">
        <f t="shared" si="34"/>
        <v>0</v>
      </c>
      <c r="I104" s="508">
        <f t="shared" si="34"/>
        <v>1</v>
      </c>
      <c r="J104" s="508">
        <f t="shared" si="34"/>
        <v>2</v>
      </c>
      <c r="K104" s="508">
        <f t="shared" si="34"/>
        <v>0</v>
      </c>
      <c r="L104" s="509">
        <f t="shared" si="34"/>
        <v>0</v>
      </c>
      <c r="M104" s="508">
        <f t="shared" si="34"/>
        <v>0</v>
      </c>
      <c r="N104" s="508">
        <f t="shared" si="34"/>
        <v>0</v>
      </c>
      <c r="O104" s="508">
        <f t="shared" si="34"/>
        <v>0</v>
      </c>
      <c r="P104" s="510">
        <f t="shared" si="34"/>
        <v>0</v>
      </c>
      <c r="Q104" s="78"/>
      <c r="R104" s="78"/>
      <c r="S104" s="77"/>
      <c r="T104" s="77"/>
      <c r="U104" s="77"/>
      <c r="V104" s="77"/>
      <c r="W104" s="77"/>
      <c r="X104" s="77"/>
      <c r="Y104" s="50"/>
      <c r="Z104" s="50"/>
      <c r="AA104" s="50"/>
      <c r="AB104" s="50"/>
    </row>
    <row r="105" spans="1:28" s="44" customFormat="1" ht="21" customHeight="1">
      <c r="A105" s="769"/>
      <c r="B105" s="494" t="s">
        <v>305</v>
      </c>
      <c r="C105" s="771" t="s">
        <v>306</v>
      </c>
      <c r="D105" s="772"/>
      <c r="E105" s="495">
        <f t="shared" ref="E105:H106" si="35">SUM(I105,M105)</f>
        <v>0</v>
      </c>
      <c r="F105" s="495">
        <f t="shared" si="35"/>
        <v>0</v>
      </c>
      <c r="G105" s="495">
        <f t="shared" si="35"/>
        <v>0</v>
      </c>
      <c r="H105" s="496">
        <f t="shared" si="35"/>
        <v>0</v>
      </c>
      <c r="I105" s="495">
        <v>0</v>
      </c>
      <c r="J105" s="495">
        <v>0</v>
      </c>
      <c r="K105" s="495">
        <v>0</v>
      </c>
      <c r="L105" s="496">
        <v>0</v>
      </c>
      <c r="M105" s="495">
        <v>0</v>
      </c>
      <c r="N105" s="495">
        <v>0</v>
      </c>
      <c r="O105" s="495">
        <v>0</v>
      </c>
      <c r="P105" s="497">
        <v>0</v>
      </c>
      <c r="Q105" s="86"/>
      <c r="R105" s="86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</row>
    <row r="106" spans="1:28" s="46" customFormat="1" ht="21" customHeight="1">
      <c r="A106" s="769"/>
      <c r="B106" s="494" t="s">
        <v>307</v>
      </c>
      <c r="C106" s="771" t="s">
        <v>308</v>
      </c>
      <c r="D106" s="772"/>
      <c r="E106" s="495">
        <f t="shared" si="35"/>
        <v>1</v>
      </c>
      <c r="F106" s="495">
        <f t="shared" si="35"/>
        <v>2</v>
      </c>
      <c r="G106" s="495">
        <f t="shared" si="35"/>
        <v>0</v>
      </c>
      <c r="H106" s="496">
        <f t="shared" si="35"/>
        <v>0</v>
      </c>
      <c r="I106" s="495">
        <v>1</v>
      </c>
      <c r="J106" s="495">
        <v>2</v>
      </c>
      <c r="K106" s="495">
        <v>0</v>
      </c>
      <c r="L106" s="509">
        <v>0</v>
      </c>
      <c r="M106" s="495">
        <v>0</v>
      </c>
      <c r="N106" s="495">
        <v>0</v>
      </c>
      <c r="O106" s="495">
        <v>0</v>
      </c>
      <c r="P106" s="497">
        <v>0</v>
      </c>
      <c r="Q106" s="86"/>
      <c r="R106" s="86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</row>
    <row r="107" spans="1:28" s="46" customFormat="1" ht="21" customHeight="1">
      <c r="A107" s="769" t="s">
        <v>309</v>
      </c>
      <c r="B107" s="772" t="s">
        <v>119</v>
      </c>
      <c r="C107" s="772"/>
      <c r="D107" s="772"/>
      <c r="E107" s="495">
        <f t="shared" ref="E107:P107" si="36">SUM(E108,E114)</f>
        <v>774</v>
      </c>
      <c r="F107" s="495">
        <f t="shared" si="36"/>
        <v>6557438.3199999984</v>
      </c>
      <c r="G107" s="495">
        <f t="shared" si="36"/>
        <v>2874538.8687729998</v>
      </c>
      <c r="H107" s="496">
        <f t="shared" si="36"/>
        <v>314752417085</v>
      </c>
      <c r="I107" s="495">
        <f t="shared" si="36"/>
        <v>646</v>
      </c>
      <c r="J107" s="495">
        <f t="shared" si="36"/>
        <v>6051924.6199999992</v>
      </c>
      <c r="K107" s="495">
        <f t="shared" si="36"/>
        <v>2670858.9387729997</v>
      </c>
      <c r="L107" s="496">
        <f t="shared" si="36"/>
        <v>311923142950</v>
      </c>
      <c r="M107" s="495">
        <f t="shared" si="36"/>
        <v>128</v>
      </c>
      <c r="N107" s="495">
        <f t="shared" si="36"/>
        <v>505513.6999999999</v>
      </c>
      <c r="O107" s="495">
        <f t="shared" si="36"/>
        <v>203679.93</v>
      </c>
      <c r="P107" s="497">
        <f t="shared" si="36"/>
        <v>2829274135</v>
      </c>
      <c r="Q107" s="86"/>
      <c r="R107" s="86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</row>
    <row r="108" spans="1:28" s="44" customFormat="1" ht="21" customHeight="1">
      <c r="A108" s="769"/>
      <c r="B108" s="777" t="s">
        <v>310</v>
      </c>
      <c r="C108" s="772" t="s">
        <v>185</v>
      </c>
      <c r="D108" s="772"/>
      <c r="E108" s="495">
        <f t="shared" ref="E108:P108" si="37">SUM(E109:E113)</f>
        <v>552</v>
      </c>
      <c r="F108" s="495">
        <f t="shared" si="37"/>
        <v>4961032.8699999992</v>
      </c>
      <c r="G108" s="495">
        <f t="shared" si="37"/>
        <v>1707855.351</v>
      </c>
      <c r="H108" s="496">
        <f t="shared" si="37"/>
        <v>100291381210</v>
      </c>
      <c r="I108" s="495">
        <f t="shared" si="37"/>
        <v>438</v>
      </c>
      <c r="J108" s="495">
        <f t="shared" si="37"/>
        <v>4503332.76</v>
      </c>
      <c r="K108" s="495">
        <f t="shared" si="37"/>
        <v>1504176.4210000001</v>
      </c>
      <c r="L108" s="496">
        <f t="shared" si="37"/>
        <v>97464401210</v>
      </c>
      <c r="M108" s="495">
        <f t="shared" si="37"/>
        <v>114</v>
      </c>
      <c r="N108" s="495">
        <f t="shared" si="37"/>
        <v>457700.10999999987</v>
      </c>
      <c r="O108" s="495">
        <f t="shared" si="37"/>
        <v>203678.93</v>
      </c>
      <c r="P108" s="497">
        <f t="shared" si="37"/>
        <v>2826980000</v>
      </c>
      <c r="Q108" s="86"/>
      <c r="R108" s="86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</row>
    <row r="109" spans="1:28" s="44" customFormat="1" ht="30" customHeight="1">
      <c r="A109" s="769"/>
      <c r="B109" s="775"/>
      <c r="C109" s="494" t="s">
        <v>311</v>
      </c>
      <c r="D109" s="498" t="s">
        <v>312</v>
      </c>
      <c r="E109" s="495">
        <f t="shared" ref="E109:H113" si="38">SUM(I109,M109)</f>
        <v>0</v>
      </c>
      <c r="F109" s="495">
        <f t="shared" si="38"/>
        <v>0</v>
      </c>
      <c r="G109" s="495">
        <f t="shared" si="38"/>
        <v>0</v>
      </c>
      <c r="H109" s="496">
        <f t="shared" si="38"/>
        <v>0</v>
      </c>
      <c r="I109" s="495">
        <v>0</v>
      </c>
      <c r="J109" s="495">
        <v>0</v>
      </c>
      <c r="K109" s="495">
        <v>0</v>
      </c>
      <c r="L109" s="496">
        <v>0</v>
      </c>
      <c r="M109" s="495">
        <v>0</v>
      </c>
      <c r="N109" s="495">
        <v>0</v>
      </c>
      <c r="O109" s="495">
        <v>0</v>
      </c>
      <c r="P109" s="497">
        <v>0</v>
      </c>
      <c r="Q109" s="86"/>
      <c r="R109" s="86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</row>
    <row r="110" spans="1:28" s="44" customFormat="1" ht="30" customHeight="1">
      <c r="A110" s="769"/>
      <c r="B110" s="775"/>
      <c r="C110" s="494" t="s">
        <v>313</v>
      </c>
      <c r="D110" s="498" t="s">
        <v>314</v>
      </c>
      <c r="E110" s="495">
        <f t="shared" si="38"/>
        <v>96</v>
      </c>
      <c r="F110" s="495">
        <f t="shared" si="38"/>
        <v>493251.5799999999</v>
      </c>
      <c r="G110" s="495">
        <f t="shared" si="38"/>
        <v>226935.984</v>
      </c>
      <c r="H110" s="496">
        <f t="shared" si="38"/>
        <v>3155717482</v>
      </c>
      <c r="I110" s="495">
        <v>80</v>
      </c>
      <c r="J110" s="495">
        <v>462756.6399999999</v>
      </c>
      <c r="K110" s="495">
        <v>226935.984</v>
      </c>
      <c r="L110" s="509">
        <v>3155717482</v>
      </c>
      <c r="M110" s="495">
        <v>16</v>
      </c>
      <c r="N110" s="495">
        <v>30494.940000000006</v>
      </c>
      <c r="O110" s="495">
        <v>0</v>
      </c>
      <c r="P110" s="497">
        <v>0</v>
      </c>
      <c r="Q110" s="86"/>
      <c r="R110" s="86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</row>
    <row r="111" spans="1:28" s="44" customFormat="1" ht="30" customHeight="1">
      <c r="A111" s="769"/>
      <c r="B111" s="775"/>
      <c r="C111" s="494" t="s">
        <v>315</v>
      </c>
      <c r="D111" s="498" t="s">
        <v>316</v>
      </c>
      <c r="E111" s="495">
        <f t="shared" si="38"/>
        <v>1</v>
      </c>
      <c r="F111" s="495">
        <f t="shared" si="38"/>
        <v>34.19</v>
      </c>
      <c r="G111" s="495">
        <f t="shared" si="38"/>
        <v>0</v>
      </c>
      <c r="H111" s="496">
        <f t="shared" si="38"/>
        <v>0</v>
      </c>
      <c r="I111" s="495">
        <v>1</v>
      </c>
      <c r="J111" s="495">
        <v>34.19</v>
      </c>
      <c r="K111" s="495">
        <v>0</v>
      </c>
      <c r="L111" s="496">
        <v>0</v>
      </c>
      <c r="M111" s="495">
        <v>0</v>
      </c>
      <c r="N111" s="495">
        <v>0</v>
      </c>
      <c r="O111" s="495">
        <v>0</v>
      </c>
      <c r="P111" s="497">
        <v>0</v>
      </c>
      <c r="Q111" s="86"/>
      <c r="R111" s="86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</row>
    <row r="112" spans="1:28" s="44" customFormat="1" ht="30" customHeight="1">
      <c r="A112" s="769"/>
      <c r="B112" s="775"/>
      <c r="C112" s="494" t="s">
        <v>317</v>
      </c>
      <c r="D112" s="498" t="s">
        <v>318</v>
      </c>
      <c r="E112" s="495">
        <f t="shared" si="38"/>
        <v>164</v>
      </c>
      <c r="F112" s="495">
        <f t="shared" si="38"/>
        <v>2290159.4899999993</v>
      </c>
      <c r="G112" s="495">
        <f t="shared" si="38"/>
        <v>890647.5909999999</v>
      </c>
      <c r="H112" s="496">
        <f t="shared" si="38"/>
        <v>36494588788</v>
      </c>
      <c r="I112" s="495">
        <v>131</v>
      </c>
      <c r="J112" s="495">
        <v>2044305.0399999996</v>
      </c>
      <c r="K112" s="495">
        <v>863686.57099999988</v>
      </c>
      <c r="L112" s="509">
        <v>36494588788</v>
      </c>
      <c r="M112" s="495">
        <v>33</v>
      </c>
      <c r="N112" s="495">
        <v>245854.44999999995</v>
      </c>
      <c r="O112" s="495">
        <v>26961.02</v>
      </c>
      <c r="P112" s="497">
        <v>0</v>
      </c>
      <c r="Q112" s="86"/>
      <c r="R112" s="86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</row>
    <row r="113" spans="1:28" s="44" customFormat="1" ht="21" customHeight="1">
      <c r="A113" s="769"/>
      <c r="B113" s="775"/>
      <c r="C113" s="494" t="s">
        <v>174</v>
      </c>
      <c r="D113" s="498" t="s">
        <v>319</v>
      </c>
      <c r="E113" s="495">
        <f t="shared" si="38"/>
        <v>291</v>
      </c>
      <c r="F113" s="495">
        <f t="shared" si="38"/>
        <v>2177587.61</v>
      </c>
      <c r="G113" s="495">
        <f t="shared" si="38"/>
        <v>590271.77600000007</v>
      </c>
      <c r="H113" s="496">
        <f t="shared" si="38"/>
        <v>60641074940</v>
      </c>
      <c r="I113" s="495">
        <v>226</v>
      </c>
      <c r="J113" s="495">
        <v>1996236.8900000001</v>
      </c>
      <c r="K113" s="495">
        <v>413553.86600000004</v>
      </c>
      <c r="L113" s="509">
        <v>57814094940</v>
      </c>
      <c r="M113" s="495">
        <v>65</v>
      </c>
      <c r="N113" s="495">
        <v>181350.71999999994</v>
      </c>
      <c r="O113" s="495">
        <v>176717.91</v>
      </c>
      <c r="P113" s="497">
        <v>2826980000</v>
      </c>
      <c r="Q113" s="86"/>
      <c r="R113" s="86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</row>
    <row r="114" spans="1:28" s="44" customFormat="1" ht="21" customHeight="1">
      <c r="A114" s="769"/>
      <c r="B114" s="772" t="s">
        <v>320</v>
      </c>
      <c r="C114" s="772" t="s">
        <v>185</v>
      </c>
      <c r="D114" s="772"/>
      <c r="E114" s="495">
        <f t="shared" ref="E114:P114" si="39">SUM(E115:E116)</f>
        <v>222</v>
      </c>
      <c r="F114" s="495">
        <f t="shared" si="39"/>
        <v>1596405.4499999997</v>
      </c>
      <c r="G114" s="495">
        <f t="shared" si="39"/>
        <v>1166683.5177729998</v>
      </c>
      <c r="H114" s="496">
        <f t="shared" si="39"/>
        <v>214461035875</v>
      </c>
      <c r="I114" s="495">
        <f t="shared" si="39"/>
        <v>208</v>
      </c>
      <c r="J114" s="495">
        <f t="shared" si="39"/>
        <v>1548591.8599999996</v>
      </c>
      <c r="K114" s="495">
        <f t="shared" si="39"/>
        <v>1166682.5177729998</v>
      </c>
      <c r="L114" s="496">
        <f t="shared" si="39"/>
        <v>214458741740</v>
      </c>
      <c r="M114" s="495">
        <f t="shared" si="39"/>
        <v>14</v>
      </c>
      <c r="N114" s="495">
        <f t="shared" si="39"/>
        <v>47813.590000000004</v>
      </c>
      <c r="O114" s="495">
        <f t="shared" si="39"/>
        <v>1</v>
      </c>
      <c r="P114" s="497">
        <f t="shared" si="39"/>
        <v>2294135</v>
      </c>
      <c r="Q114" s="86"/>
      <c r="R114" s="86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</row>
    <row r="115" spans="1:28" s="44" customFormat="1" ht="30" customHeight="1">
      <c r="A115" s="769"/>
      <c r="B115" s="775"/>
      <c r="C115" s="494" t="s">
        <v>321</v>
      </c>
      <c r="D115" s="498" t="s">
        <v>322</v>
      </c>
      <c r="E115" s="495">
        <f t="shared" ref="E115:H116" si="40">SUM(I115,M115)</f>
        <v>1</v>
      </c>
      <c r="F115" s="495">
        <f t="shared" si="40"/>
        <v>9.9600000000000009</v>
      </c>
      <c r="G115" s="495">
        <f t="shared" si="40"/>
        <v>4.2</v>
      </c>
      <c r="H115" s="496">
        <f t="shared" si="40"/>
        <v>2100000</v>
      </c>
      <c r="I115" s="495">
        <v>1</v>
      </c>
      <c r="J115" s="495">
        <v>9.9600000000000009</v>
      </c>
      <c r="K115" s="495">
        <v>4.2</v>
      </c>
      <c r="L115" s="509">
        <v>2100000</v>
      </c>
      <c r="M115" s="495">
        <v>0</v>
      </c>
      <c r="N115" s="495">
        <v>0</v>
      </c>
      <c r="O115" s="495">
        <v>0</v>
      </c>
      <c r="P115" s="497">
        <v>0</v>
      </c>
      <c r="Q115" s="86"/>
      <c r="R115" s="86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</row>
    <row r="116" spans="1:28" s="44" customFormat="1" ht="30" customHeight="1">
      <c r="A116" s="769"/>
      <c r="B116" s="775"/>
      <c r="C116" s="494" t="s">
        <v>323</v>
      </c>
      <c r="D116" s="498" t="s">
        <v>324</v>
      </c>
      <c r="E116" s="495">
        <f t="shared" si="40"/>
        <v>221</v>
      </c>
      <c r="F116" s="495">
        <f t="shared" si="40"/>
        <v>1596395.4899999998</v>
      </c>
      <c r="G116" s="495">
        <f t="shared" si="40"/>
        <v>1166679.3177729999</v>
      </c>
      <c r="H116" s="496">
        <f t="shared" si="40"/>
        <v>214458935875</v>
      </c>
      <c r="I116" s="495">
        <v>207</v>
      </c>
      <c r="J116" s="495">
        <v>1548581.8999999997</v>
      </c>
      <c r="K116" s="495">
        <v>1166678.3177729999</v>
      </c>
      <c r="L116" s="509">
        <v>214456641740</v>
      </c>
      <c r="M116" s="495">
        <v>14</v>
      </c>
      <c r="N116" s="495">
        <v>47813.590000000004</v>
      </c>
      <c r="O116" s="495">
        <v>1</v>
      </c>
      <c r="P116" s="497">
        <v>2294135</v>
      </c>
      <c r="Q116" s="86"/>
      <c r="R116" s="86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</row>
    <row r="117" spans="1:28" s="44" customFormat="1" ht="21" customHeight="1">
      <c r="A117" s="769" t="s">
        <v>325</v>
      </c>
      <c r="B117" s="772" t="s">
        <v>119</v>
      </c>
      <c r="C117" s="772"/>
      <c r="D117" s="772"/>
      <c r="E117" s="495">
        <f t="shared" ref="E117:P117" si="41">SUM(E118,E123)</f>
        <v>170</v>
      </c>
      <c r="F117" s="495">
        <f t="shared" si="41"/>
        <v>98899.039999999979</v>
      </c>
      <c r="G117" s="495">
        <f t="shared" si="41"/>
        <v>109680.84264230997</v>
      </c>
      <c r="H117" s="496">
        <f t="shared" si="41"/>
        <v>82318678933</v>
      </c>
      <c r="I117" s="495">
        <f t="shared" si="41"/>
        <v>156</v>
      </c>
      <c r="J117" s="495">
        <f t="shared" si="41"/>
        <v>93943.959999999977</v>
      </c>
      <c r="K117" s="495">
        <f t="shared" si="41"/>
        <v>105910.76264230997</v>
      </c>
      <c r="L117" s="496">
        <f t="shared" si="41"/>
        <v>81267639933</v>
      </c>
      <c r="M117" s="495">
        <f t="shared" si="41"/>
        <v>14</v>
      </c>
      <c r="N117" s="495">
        <f t="shared" si="41"/>
        <v>4955.08</v>
      </c>
      <c r="O117" s="495">
        <f t="shared" si="41"/>
        <v>3770.08</v>
      </c>
      <c r="P117" s="497">
        <f t="shared" si="41"/>
        <v>1051039000</v>
      </c>
      <c r="Q117" s="86"/>
      <c r="R117" s="86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</row>
    <row r="118" spans="1:28" s="44" customFormat="1" ht="21" customHeight="1">
      <c r="A118" s="769"/>
      <c r="B118" s="772" t="s">
        <v>326</v>
      </c>
      <c r="C118" s="772" t="s">
        <v>185</v>
      </c>
      <c r="D118" s="772"/>
      <c r="E118" s="495">
        <f t="shared" ref="E118:P118" si="42">SUM(E119:E122)</f>
        <v>4</v>
      </c>
      <c r="F118" s="495">
        <f t="shared" si="42"/>
        <v>1324.45</v>
      </c>
      <c r="G118" s="495">
        <f t="shared" si="42"/>
        <v>1292.4250000000002</v>
      </c>
      <c r="H118" s="496">
        <f t="shared" si="42"/>
        <v>922918000</v>
      </c>
      <c r="I118" s="495">
        <f t="shared" si="42"/>
        <v>4</v>
      </c>
      <c r="J118" s="495">
        <f t="shared" si="42"/>
        <v>1324.45</v>
      </c>
      <c r="K118" s="495">
        <f t="shared" si="42"/>
        <v>1292.4250000000002</v>
      </c>
      <c r="L118" s="496">
        <f t="shared" si="42"/>
        <v>922918000</v>
      </c>
      <c r="M118" s="495">
        <f t="shared" si="42"/>
        <v>0</v>
      </c>
      <c r="N118" s="495">
        <f t="shared" si="42"/>
        <v>0</v>
      </c>
      <c r="O118" s="495">
        <f t="shared" si="42"/>
        <v>0</v>
      </c>
      <c r="P118" s="497">
        <f t="shared" si="42"/>
        <v>0</v>
      </c>
      <c r="Q118" s="86"/>
      <c r="R118" s="86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</row>
    <row r="119" spans="1:28" s="44" customFormat="1" ht="21" customHeight="1">
      <c r="A119" s="769"/>
      <c r="B119" s="775"/>
      <c r="C119" s="494" t="s">
        <v>327</v>
      </c>
      <c r="D119" s="498" t="s">
        <v>328</v>
      </c>
      <c r="E119" s="495">
        <f>SUM(I119,M119)</f>
        <v>2</v>
      </c>
      <c r="F119" s="495">
        <f>SUM(J119,N119)</f>
        <v>1268.02</v>
      </c>
      <c r="G119" s="495">
        <f>SUM(K119,O119)</f>
        <v>1236</v>
      </c>
      <c r="H119" s="496">
        <f>SUM(L119,P119)</f>
        <v>803400000</v>
      </c>
      <c r="I119" s="495">
        <v>2</v>
      </c>
      <c r="J119" s="495">
        <v>1268.02</v>
      </c>
      <c r="K119" s="495">
        <v>1236</v>
      </c>
      <c r="L119" s="509">
        <v>803400000</v>
      </c>
      <c r="M119" s="495">
        <v>0</v>
      </c>
      <c r="N119" s="495">
        <v>0</v>
      </c>
      <c r="O119" s="495">
        <v>0</v>
      </c>
      <c r="P119" s="497">
        <v>0</v>
      </c>
      <c r="Q119" s="86"/>
      <c r="R119" s="86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</row>
    <row r="120" spans="1:28" s="44" customFormat="1" ht="21" customHeight="1">
      <c r="A120" s="769"/>
      <c r="B120" s="775"/>
      <c r="C120" s="494" t="s">
        <v>329</v>
      </c>
      <c r="D120" s="498" t="s">
        <v>330</v>
      </c>
      <c r="E120" s="495">
        <f t="shared" ref="E120:H121" si="43">SUM(I120,M121)</f>
        <v>0</v>
      </c>
      <c r="F120" s="495">
        <f t="shared" si="43"/>
        <v>0</v>
      </c>
      <c r="G120" s="495">
        <f t="shared" si="43"/>
        <v>0</v>
      </c>
      <c r="H120" s="496">
        <f t="shared" si="43"/>
        <v>0</v>
      </c>
      <c r="I120" s="495">
        <v>0</v>
      </c>
      <c r="J120" s="495">
        <v>0</v>
      </c>
      <c r="K120" s="495">
        <v>0</v>
      </c>
      <c r="L120" s="496">
        <v>0</v>
      </c>
      <c r="M120" s="495">
        <v>0</v>
      </c>
      <c r="N120" s="495">
        <v>0</v>
      </c>
      <c r="O120" s="495">
        <v>0</v>
      </c>
      <c r="P120" s="497">
        <v>0</v>
      </c>
      <c r="Q120" s="86"/>
      <c r="R120" s="86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</row>
    <row r="121" spans="1:28" s="44" customFormat="1" ht="21" customHeight="1">
      <c r="A121" s="769"/>
      <c r="B121" s="775"/>
      <c r="C121" s="494" t="s">
        <v>331</v>
      </c>
      <c r="D121" s="498" t="s">
        <v>332</v>
      </c>
      <c r="E121" s="495">
        <f t="shared" si="43"/>
        <v>1</v>
      </c>
      <c r="F121" s="495">
        <f t="shared" si="43"/>
        <v>8.8000000000000007</v>
      </c>
      <c r="G121" s="495">
        <f t="shared" si="43"/>
        <v>8.7949999999999999</v>
      </c>
      <c r="H121" s="496">
        <f t="shared" si="43"/>
        <v>3518000</v>
      </c>
      <c r="I121" s="495">
        <v>1</v>
      </c>
      <c r="J121" s="495">
        <v>8.8000000000000007</v>
      </c>
      <c r="K121" s="495">
        <v>8.7949999999999999</v>
      </c>
      <c r="L121" s="496">
        <v>3518000</v>
      </c>
      <c r="M121" s="495">
        <v>0</v>
      </c>
      <c r="N121" s="495">
        <v>0</v>
      </c>
      <c r="O121" s="495">
        <v>0</v>
      </c>
      <c r="P121" s="497">
        <v>0</v>
      </c>
      <c r="Q121" s="86"/>
      <c r="R121" s="86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</row>
    <row r="122" spans="1:28" s="44" customFormat="1" ht="21" customHeight="1">
      <c r="A122" s="769"/>
      <c r="B122" s="775"/>
      <c r="C122" s="494" t="s">
        <v>333</v>
      </c>
      <c r="D122" s="498" t="s">
        <v>334</v>
      </c>
      <c r="E122" s="495">
        <f>SUM(I122,M122)</f>
        <v>1</v>
      </c>
      <c r="F122" s="495">
        <f t="shared" ref="F122:H122" si="44">SUM(J122,N122)</f>
        <v>47.63</v>
      </c>
      <c r="G122" s="495">
        <f t="shared" si="44"/>
        <v>47.63</v>
      </c>
      <c r="H122" s="496">
        <f t="shared" si="44"/>
        <v>116000000</v>
      </c>
      <c r="I122" s="495">
        <v>1</v>
      </c>
      <c r="J122" s="495">
        <v>47.63</v>
      </c>
      <c r="K122" s="495">
        <v>47.63</v>
      </c>
      <c r="L122" s="509">
        <v>116000000</v>
      </c>
      <c r="M122" s="495">
        <v>0</v>
      </c>
      <c r="N122" s="495">
        <v>0</v>
      </c>
      <c r="O122" s="495">
        <v>0</v>
      </c>
      <c r="P122" s="497">
        <v>0</v>
      </c>
      <c r="Q122" s="86"/>
      <c r="R122" s="86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</row>
    <row r="123" spans="1:28" s="44" customFormat="1" ht="21" customHeight="1">
      <c r="A123" s="769"/>
      <c r="B123" s="772" t="s">
        <v>335</v>
      </c>
      <c r="C123" s="772" t="s">
        <v>185</v>
      </c>
      <c r="D123" s="772"/>
      <c r="E123" s="495">
        <f t="shared" ref="E123:P123" si="45">SUM(E124:E126)</f>
        <v>166</v>
      </c>
      <c r="F123" s="495">
        <f t="shared" si="45"/>
        <v>97574.589999999982</v>
      </c>
      <c r="G123" s="495">
        <f t="shared" si="45"/>
        <v>108388.41764230997</v>
      </c>
      <c r="H123" s="496">
        <f t="shared" si="45"/>
        <v>81395760933</v>
      </c>
      <c r="I123" s="495">
        <f t="shared" si="45"/>
        <v>152</v>
      </c>
      <c r="J123" s="495">
        <f t="shared" si="45"/>
        <v>92619.50999999998</v>
      </c>
      <c r="K123" s="495">
        <f t="shared" si="45"/>
        <v>104618.33764230997</v>
      </c>
      <c r="L123" s="496">
        <f t="shared" si="45"/>
        <v>80344721933</v>
      </c>
      <c r="M123" s="495">
        <f t="shared" si="45"/>
        <v>14</v>
      </c>
      <c r="N123" s="495">
        <f t="shared" si="45"/>
        <v>4955.08</v>
      </c>
      <c r="O123" s="495">
        <f t="shared" si="45"/>
        <v>3770.08</v>
      </c>
      <c r="P123" s="497">
        <f t="shared" si="45"/>
        <v>1051039000</v>
      </c>
      <c r="Q123" s="86"/>
      <c r="R123" s="86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</row>
    <row r="124" spans="1:28" s="44" customFormat="1" ht="21" customHeight="1">
      <c r="A124" s="769"/>
      <c r="B124" s="775"/>
      <c r="C124" s="494" t="s">
        <v>336</v>
      </c>
      <c r="D124" s="498" t="s">
        <v>337</v>
      </c>
      <c r="E124" s="495">
        <f t="shared" ref="E124:H126" si="46">SUM(I124,M124)</f>
        <v>3</v>
      </c>
      <c r="F124" s="495">
        <f t="shared" si="46"/>
        <v>2607</v>
      </c>
      <c r="G124" s="495">
        <f t="shared" si="46"/>
        <v>2815</v>
      </c>
      <c r="H124" s="496">
        <f t="shared" si="46"/>
        <v>1017421850</v>
      </c>
      <c r="I124" s="495">
        <v>3</v>
      </c>
      <c r="J124" s="495">
        <v>2607</v>
      </c>
      <c r="K124" s="495">
        <v>2815</v>
      </c>
      <c r="L124" s="509">
        <v>1017421850</v>
      </c>
      <c r="M124" s="495">
        <v>0</v>
      </c>
      <c r="N124" s="495">
        <v>0</v>
      </c>
      <c r="O124" s="495">
        <v>0</v>
      </c>
      <c r="P124" s="497">
        <v>0</v>
      </c>
      <c r="Q124" s="86"/>
      <c r="R124" s="86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</row>
    <row r="125" spans="1:28" s="44" customFormat="1" ht="21" customHeight="1">
      <c r="A125" s="769"/>
      <c r="B125" s="775"/>
      <c r="C125" s="494" t="s">
        <v>338</v>
      </c>
      <c r="D125" s="498" t="s">
        <v>339</v>
      </c>
      <c r="E125" s="495">
        <f t="shared" si="46"/>
        <v>9</v>
      </c>
      <c r="F125" s="495">
        <f t="shared" si="46"/>
        <v>3227.2400000000002</v>
      </c>
      <c r="G125" s="495">
        <f t="shared" si="46"/>
        <v>4250.5230000000001</v>
      </c>
      <c r="H125" s="496">
        <f t="shared" si="46"/>
        <v>6216734033</v>
      </c>
      <c r="I125" s="495">
        <v>8</v>
      </c>
      <c r="J125" s="495">
        <v>3127.2400000000002</v>
      </c>
      <c r="K125" s="495">
        <v>4150.5230000000001</v>
      </c>
      <c r="L125" s="509">
        <v>6059234033</v>
      </c>
      <c r="M125" s="495">
        <v>1</v>
      </c>
      <c r="N125" s="495">
        <v>100</v>
      </c>
      <c r="O125" s="495">
        <v>100</v>
      </c>
      <c r="P125" s="497">
        <v>157500000</v>
      </c>
      <c r="Q125" s="86"/>
      <c r="R125" s="86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</row>
    <row r="126" spans="1:28" s="44" customFormat="1" ht="21" customHeight="1" thickBot="1">
      <c r="A126" s="774"/>
      <c r="B126" s="776"/>
      <c r="C126" s="499" t="s">
        <v>333</v>
      </c>
      <c r="D126" s="500" t="s">
        <v>340</v>
      </c>
      <c r="E126" s="501">
        <f t="shared" si="46"/>
        <v>154</v>
      </c>
      <c r="F126" s="501">
        <f t="shared" si="46"/>
        <v>91740.349999999977</v>
      </c>
      <c r="G126" s="501">
        <f t="shared" si="46"/>
        <v>101322.89464230997</v>
      </c>
      <c r="H126" s="502">
        <f t="shared" si="46"/>
        <v>74161605050</v>
      </c>
      <c r="I126" s="501">
        <v>141</v>
      </c>
      <c r="J126" s="501">
        <v>86885.269999999975</v>
      </c>
      <c r="K126" s="501">
        <v>97652.814642309968</v>
      </c>
      <c r="L126" s="502">
        <v>73268066050</v>
      </c>
      <c r="M126" s="501">
        <v>13</v>
      </c>
      <c r="N126" s="501">
        <v>4855.08</v>
      </c>
      <c r="O126" s="501">
        <v>3670.08</v>
      </c>
      <c r="P126" s="503">
        <v>893539000</v>
      </c>
      <c r="Q126" s="86"/>
      <c r="R126" s="86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</row>
    <row r="127" spans="1:28" s="44" customFormat="1" ht="15" customHeight="1" thickBot="1">
      <c r="A127" s="528"/>
      <c r="B127" s="529"/>
      <c r="C127" s="528"/>
      <c r="D127" s="530"/>
      <c r="E127" s="531"/>
      <c r="F127" s="531"/>
      <c r="G127" s="531"/>
      <c r="H127" s="532"/>
      <c r="I127" s="531"/>
      <c r="J127" s="531"/>
      <c r="K127" s="531"/>
      <c r="L127" s="532"/>
      <c r="M127" s="531"/>
      <c r="N127" s="531"/>
      <c r="O127" s="531"/>
      <c r="P127" s="532"/>
      <c r="Q127" s="86"/>
      <c r="R127" s="86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</row>
    <row r="128" spans="1:28" s="28" customFormat="1" ht="20.100000000000001" customHeight="1">
      <c r="A128" s="764" t="s">
        <v>159</v>
      </c>
      <c r="B128" s="765"/>
      <c r="C128" s="765"/>
      <c r="D128" s="765"/>
      <c r="E128" s="765" t="s">
        <v>32</v>
      </c>
      <c r="F128" s="765"/>
      <c r="G128" s="765"/>
      <c r="H128" s="765"/>
      <c r="I128" s="765" t="s">
        <v>12</v>
      </c>
      <c r="J128" s="765"/>
      <c r="K128" s="765"/>
      <c r="L128" s="765"/>
      <c r="M128" s="765" t="s">
        <v>13</v>
      </c>
      <c r="N128" s="765"/>
      <c r="O128" s="765"/>
      <c r="P128" s="773"/>
    </row>
    <row r="129" spans="1:28" s="28" customFormat="1" ht="48" customHeight="1" thickBot="1">
      <c r="A129" s="766"/>
      <c r="B129" s="767"/>
      <c r="C129" s="767"/>
      <c r="D129" s="767"/>
      <c r="E129" s="486" t="s">
        <v>160</v>
      </c>
      <c r="F129" s="486" t="s">
        <v>161</v>
      </c>
      <c r="G129" s="486" t="s">
        <v>162</v>
      </c>
      <c r="H129" s="487" t="s">
        <v>163</v>
      </c>
      <c r="I129" s="486" t="s">
        <v>160</v>
      </c>
      <c r="J129" s="486" t="s">
        <v>161</v>
      </c>
      <c r="K129" s="486" t="s">
        <v>162</v>
      </c>
      <c r="L129" s="487" t="s">
        <v>163</v>
      </c>
      <c r="M129" s="486" t="s">
        <v>160</v>
      </c>
      <c r="N129" s="486" t="s">
        <v>161</v>
      </c>
      <c r="O129" s="486" t="s">
        <v>162</v>
      </c>
      <c r="P129" s="488" t="s">
        <v>163</v>
      </c>
    </row>
    <row r="130" spans="1:28" s="44" customFormat="1" ht="19.5" customHeight="1" thickTop="1">
      <c r="A130" s="768" t="s">
        <v>341</v>
      </c>
      <c r="B130" s="770" t="s">
        <v>119</v>
      </c>
      <c r="C130" s="770"/>
      <c r="D130" s="770"/>
      <c r="E130" s="508">
        <f t="shared" ref="E130:P130" si="47">SUM(E131:E132)</f>
        <v>3</v>
      </c>
      <c r="F130" s="508">
        <f t="shared" si="47"/>
        <v>8743.44</v>
      </c>
      <c r="G130" s="508">
        <f t="shared" si="47"/>
        <v>0</v>
      </c>
      <c r="H130" s="509">
        <f t="shared" si="47"/>
        <v>0</v>
      </c>
      <c r="I130" s="508">
        <f t="shared" si="47"/>
        <v>2</v>
      </c>
      <c r="J130" s="508">
        <f t="shared" si="47"/>
        <v>7936.1</v>
      </c>
      <c r="K130" s="508">
        <f t="shared" si="47"/>
        <v>0</v>
      </c>
      <c r="L130" s="509">
        <f t="shared" si="47"/>
        <v>0</v>
      </c>
      <c r="M130" s="508">
        <f t="shared" si="47"/>
        <v>1</v>
      </c>
      <c r="N130" s="508">
        <f t="shared" si="47"/>
        <v>807.34</v>
      </c>
      <c r="O130" s="508">
        <f t="shared" si="47"/>
        <v>0</v>
      </c>
      <c r="P130" s="510">
        <f t="shared" si="47"/>
        <v>0</v>
      </c>
      <c r="Q130" s="86"/>
      <c r="R130" s="86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</row>
    <row r="131" spans="1:28" s="44" customFormat="1" ht="19.5" customHeight="1">
      <c r="A131" s="769"/>
      <c r="B131" s="494" t="s">
        <v>342</v>
      </c>
      <c r="C131" s="771" t="s">
        <v>343</v>
      </c>
      <c r="D131" s="772"/>
      <c r="E131" s="495">
        <f t="shared" ref="E131:H132" si="48">SUM(I131,M131)</f>
        <v>0</v>
      </c>
      <c r="F131" s="495">
        <f t="shared" si="48"/>
        <v>0</v>
      </c>
      <c r="G131" s="495">
        <f t="shared" si="48"/>
        <v>0</v>
      </c>
      <c r="H131" s="496">
        <f t="shared" si="48"/>
        <v>0</v>
      </c>
      <c r="I131" s="495">
        <v>0</v>
      </c>
      <c r="J131" s="495">
        <v>0</v>
      </c>
      <c r="K131" s="495">
        <v>0</v>
      </c>
      <c r="L131" s="496">
        <v>0</v>
      </c>
      <c r="M131" s="508">
        <v>0</v>
      </c>
      <c r="N131" s="508">
        <v>0</v>
      </c>
      <c r="O131" s="508">
        <v>0</v>
      </c>
      <c r="P131" s="497">
        <v>0</v>
      </c>
      <c r="Q131" s="86"/>
      <c r="R131" s="86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</row>
    <row r="132" spans="1:28" s="46" customFormat="1" ht="19.5" customHeight="1">
      <c r="A132" s="769"/>
      <c r="B132" s="494" t="s">
        <v>344</v>
      </c>
      <c r="C132" s="771" t="s">
        <v>345</v>
      </c>
      <c r="D132" s="772"/>
      <c r="E132" s="495">
        <f t="shared" si="48"/>
        <v>3</v>
      </c>
      <c r="F132" s="495">
        <f t="shared" si="48"/>
        <v>8743.44</v>
      </c>
      <c r="G132" s="495">
        <f t="shared" si="48"/>
        <v>0</v>
      </c>
      <c r="H132" s="496">
        <f t="shared" si="48"/>
        <v>0</v>
      </c>
      <c r="I132" s="495">
        <v>2</v>
      </c>
      <c r="J132" s="495">
        <v>7936.1</v>
      </c>
      <c r="K132" s="495">
        <v>0</v>
      </c>
      <c r="L132" s="509">
        <v>0</v>
      </c>
      <c r="M132" s="508">
        <v>1</v>
      </c>
      <c r="N132" s="508">
        <v>807.34</v>
      </c>
      <c r="O132" s="508">
        <v>0</v>
      </c>
      <c r="P132" s="497">
        <v>0</v>
      </c>
      <c r="Q132" s="86"/>
      <c r="R132" s="86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</row>
    <row r="133" spans="1:28" s="46" customFormat="1" ht="19.5" customHeight="1">
      <c r="A133" s="769" t="s">
        <v>346</v>
      </c>
      <c r="B133" s="772" t="s">
        <v>119</v>
      </c>
      <c r="C133" s="772"/>
      <c r="D133" s="772"/>
      <c r="E133" s="508">
        <f t="shared" ref="E133:P133" si="49">SUM(E134,E137,E138)</f>
        <v>943</v>
      </c>
      <c r="F133" s="508">
        <f t="shared" si="49"/>
        <v>1462729.1799999992</v>
      </c>
      <c r="G133" s="508">
        <f t="shared" si="49"/>
        <v>788992.13750000007</v>
      </c>
      <c r="H133" s="509">
        <f t="shared" si="49"/>
        <v>326194319283</v>
      </c>
      <c r="I133" s="508">
        <f t="shared" si="49"/>
        <v>458</v>
      </c>
      <c r="J133" s="508">
        <f t="shared" si="49"/>
        <v>1285287.6099999994</v>
      </c>
      <c r="K133" s="508">
        <f t="shared" si="49"/>
        <v>750254.35750000016</v>
      </c>
      <c r="L133" s="509">
        <f t="shared" si="49"/>
        <v>288125683595</v>
      </c>
      <c r="M133" s="508">
        <f t="shared" si="49"/>
        <v>485</v>
      </c>
      <c r="N133" s="508">
        <f t="shared" si="49"/>
        <v>177441.57000000009</v>
      </c>
      <c r="O133" s="508">
        <f t="shared" si="49"/>
        <v>38737.78</v>
      </c>
      <c r="P133" s="497">
        <f t="shared" si="49"/>
        <v>38068635688</v>
      </c>
      <c r="Q133" s="86"/>
      <c r="R133" s="86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</row>
    <row r="134" spans="1:28" s="44" customFormat="1" ht="19.5" customHeight="1">
      <c r="A134" s="769"/>
      <c r="B134" s="772" t="s">
        <v>347</v>
      </c>
      <c r="C134" s="772" t="s">
        <v>185</v>
      </c>
      <c r="D134" s="772"/>
      <c r="E134" s="508">
        <f>SUM(E135:E136)</f>
        <v>573</v>
      </c>
      <c r="F134" s="508">
        <f>SUM(F135:F136)</f>
        <v>973175.50999999943</v>
      </c>
      <c r="G134" s="508">
        <f>SUM(G135:G136)</f>
        <v>426793.63050000003</v>
      </c>
      <c r="H134" s="509">
        <f>SUM(H135:H136)</f>
        <v>261159239522</v>
      </c>
      <c r="I134" s="508">
        <f>SUM(I135:I136)</f>
        <v>275</v>
      </c>
      <c r="J134" s="508">
        <f t="shared" ref="J134:L134" si="50">SUM(J135:J136)</f>
        <v>844662.58999999939</v>
      </c>
      <c r="K134" s="508">
        <f t="shared" si="50"/>
        <v>391248.71650000004</v>
      </c>
      <c r="L134" s="509">
        <f t="shared" si="50"/>
        <v>224342914262</v>
      </c>
      <c r="M134" s="508">
        <f>SUM(M135:M136)</f>
        <v>298</v>
      </c>
      <c r="N134" s="508">
        <f t="shared" ref="N134:P134" si="51">SUM(N135:N136)</f>
        <v>128512.9200000001</v>
      </c>
      <c r="O134" s="508">
        <f t="shared" si="51"/>
        <v>35544.913999999997</v>
      </c>
      <c r="P134" s="510">
        <f t="shared" si="51"/>
        <v>36816325260</v>
      </c>
      <c r="Q134" s="86"/>
      <c r="R134" s="86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</row>
    <row r="135" spans="1:28" s="44" customFormat="1" ht="19.5" customHeight="1">
      <c r="A135" s="769"/>
      <c r="B135" s="772"/>
      <c r="C135" s="494" t="s">
        <v>348</v>
      </c>
      <c r="D135" s="498" t="s">
        <v>349</v>
      </c>
      <c r="E135" s="495">
        <f t="shared" ref="E135:H138" si="52">SUM(I135,M135)</f>
        <v>6</v>
      </c>
      <c r="F135" s="495">
        <f t="shared" si="52"/>
        <v>8687.1200000000008</v>
      </c>
      <c r="G135" s="495">
        <f t="shared" si="52"/>
        <v>13471.321</v>
      </c>
      <c r="H135" s="496">
        <f t="shared" si="52"/>
        <v>10610497098</v>
      </c>
      <c r="I135" s="495">
        <v>4</v>
      </c>
      <c r="J135" s="495">
        <v>7203.38</v>
      </c>
      <c r="K135" s="495">
        <v>13471.321</v>
      </c>
      <c r="L135" s="496">
        <v>10610497098</v>
      </c>
      <c r="M135" s="495">
        <v>2</v>
      </c>
      <c r="N135" s="495">
        <v>1483.74</v>
      </c>
      <c r="O135" s="495">
        <v>0</v>
      </c>
      <c r="P135" s="497">
        <v>0</v>
      </c>
      <c r="Q135" s="86"/>
      <c r="R135" s="86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</row>
    <row r="136" spans="1:28" s="44" customFormat="1" ht="19.5" customHeight="1">
      <c r="A136" s="769"/>
      <c r="B136" s="772"/>
      <c r="C136" s="494" t="s">
        <v>174</v>
      </c>
      <c r="D136" s="498" t="s">
        <v>350</v>
      </c>
      <c r="E136" s="495">
        <f t="shared" si="52"/>
        <v>567</v>
      </c>
      <c r="F136" s="495">
        <f t="shared" si="52"/>
        <v>964488.38999999943</v>
      </c>
      <c r="G136" s="495">
        <f t="shared" si="52"/>
        <v>413322.30950000003</v>
      </c>
      <c r="H136" s="496">
        <f t="shared" si="52"/>
        <v>250548742424</v>
      </c>
      <c r="I136" s="495">
        <v>271</v>
      </c>
      <c r="J136" s="495">
        <v>837459.20999999938</v>
      </c>
      <c r="K136" s="495">
        <v>377777.39550000004</v>
      </c>
      <c r="L136" s="496">
        <v>213732417164</v>
      </c>
      <c r="M136" s="495">
        <v>296</v>
      </c>
      <c r="N136" s="495">
        <v>127029.18000000009</v>
      </c>
      <c r="O136" s="495">
        <v>35544.913999999997</v>
      </c>
      <c r="P136" s="497">
        <v>36816325260</v>
      </c>
      <c r="Q136" s="86"/>
      <c r="R136" s="86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</row>
    <row r="137" spans="1:28" s="44" customFormat="1" ht="19.5" customHeight="1">
      <c r="A137" s="769"/>
      <c r="B137" s="494" t="s">
        <v>351</v>
      </c>
      <c r="C137" s="772" t="s">
        <v>352</v>
      </c>
      <c r="D137" s="772"/>
      <c r="E137" s="495">
        <f t="shared" si="52"/>
        <v>13</v>
      </c>
      <c r="F137" s="495">
        <f t="shared" si="52"/>
        <v>21951.439999999999</v>
      </c>
      <c r="G137" s="495">
        <f t="shared" si="52"/>
        <v>9726.9429999999993</v>
      </c>
      <c r="H137" s="496">
        <f t="shared" si="52"/>
        <v>5437416475</v>
      </c>
      <c r="I137" s="495">
        <v>12</v>
      </c>
      <c r="J137" s="495">
        <v>21951.279999999999</v>
      </c>
      <c r="K137" s="495">
        <v>9726.9429999999993</v>
      </c>
      <c r="L137" s="496">
        <v>5437416475</v>
      </c>
      <c r="M137" s="495">
        <v>1</v>
      </c>
      <c r="N137" s="495">
        <v>0.16</v>
      </c>
      <c r="O137" s="495">
        <v>0</v>
      </c>
      <c r="P137" s="497">
        <v>0</v>
      </c>
      <c r="Q137" s="86"/>
      <c r="R137" s="86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</row>
    <row r="138" spans="1:28" s="44" customFormat="1" ht="19.5" customHeight="1">
      <c r="A138" s="769"/>
      <c r="B138" s="494" t="s">
        <v>353</v>
      </c>
      <c r="C138" s="772" t="s">
        <v>354</v>
      </c>
      <c r="D138" s="771"/>
      <c r="E138" s="495">
        <f t="shared" si="52"/>
        <v>357</v>
      </c>
      <c r="F138" s="495">
        <f t="shared" si="52"/>
        <v>467602.23</v>
      </c>
      <c r="G138" s="495">
        <f t="shared" si="52"/>
        <v>352471.56400000001</v>
      </c>
      <c r="H138" s="496">
        <f t="shared" si="52"/>
        <v>59597663286</v>
      </c>
      <c r="I138" s="495">
        <v>171</v>
      </c>
      <c r="J138" s="495">
        <v>418673.74</v>
      </c>
      <c r="K138" s="495">
        <v>349278.69800000003</v>
      </c>
      <c r="L138" s="496">
        <v>58345352858</v>
      </c>
      <c r="M138" s="495">
        <v>186</v>
      </c>
      <c r="N138" s="495">
        <v>48928.489999999991</v>
      </c>
      <c r="O138" s="495">
        <v>3192.866</v>
      </c>
      <c r="P138" s="497">
        <v>1252310428</v>
      </c>
      <c r="Q138" s="86"/>
      <c r="R138" s="86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</row>
    <row r="139" spans="1:28" s="44" customFormat="1" ht="19.5" customHeight="1">
      <c r="A139" s="769" t="s">
        <v>355</v>
      </c>
      <c r="B139" s="772" t="s">
        <v>119</v>
      </c>
      <c r="C139" s="772"/>
      <c r="D139" s="772"/>
      <c r="E139" s="508">
        <f t="shared" ref="E139:P139" si="53">SUM(E140:E142)</f>
        <v>24</v>
      </c>
      <c r="F139" s="508">
        <f t="shared" si="53"/>
        <v>208523.64999999997</v>
      </c>
      <c r="G139" s="508">
        <f t="shared" si="53"/>
        <v>252007.42668</v>
      </c>
      <c r="H139" s="509">
        <f t="shared" si="53"/>
        <v>11185518385</v>
      </c>
      <c r="I139" s="508">
        <f t="shared" si="53"/>
        <v>22</v>
      </c>
      <c r="J139" s="508">
        <f t="shared" si="53"/>
        <v>205161.43999999997</v>
      </c>
      <c r="K139" s="508">
        <f t="shared" si="53"/>
        <v>252007.42668</v>
      </c>
      <c r="L139" s="509">
        <f t="shared" si="53"/>
        <v>11185518385</v>
      </c>
      <c r="M139" s="508">
        <f t="shared" si="53"/>
        <v>2</v>
      </c>
      <c r="N139" s="508">
        <f t="shared" si="53"/>
        <v>3362.21</v>
      </c>
      <c r="O139" s="508">
        <f t="shared" si="53"/>
        <v>0</v>
      </c>
      <c r="P139" s="497">
        <f t="shared" si="53"/>
        <v>0</v>
      </c>
      <c r="Q139" s="86"/>
      <c r="R139" s="86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</row>
    <row r="140" spans="1:28" s="44" customFormat="1" ht="19.5" customHeight="1">
      <c r="A140" s="769"/>
      <c r="B140" s="494" t="s">
        <v>356</v>
      </c>
      <c r="C140" s="771" t="s">
        <v>357</v>
      </c>
      <c r="D140" s="772"/>
      <c r="E140" s="495">
        <f t="shared" ref="E140:H142" si="54">SUM(I140,M140)</f>
        <v>10</v>
      </c>
      <c r="F140" s="495">
        <f t="shared" si="54"/>
        <v>45133.06</v>
      </c>
      <c r="G140" s="495">
        <f t="shared" si="54"/>
        <v>23661.29</v>
      </c>
      <c r="H140" s="496">
        <f t="shared" si="54"/>
        <v>2047200273</v>
      </c>
      <c r="I140" s="495">
        <v>9</v>
      </c>
      <c r="J140" s="495">
        <v>41898.03</v>
      </c>
      <c r="K140" s="495">
        <v>23661.29</v>
      </c>
      <c r="L140" s="496">
        <v>2047200273</v>
      </c>
      <c r="M140" s="495">
        <v>1</v>
      </c>
      <c r="N140" s="495">
        <v>3235.03</v>
      </c>
      <c r="O140" s="508">
        <v>0</v>
      </c>
      <c r="P140" s="497">
        <v>0</v>
      </c>
      <c r="Q140" s="86"/>
      <c r="R140" s="86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</row>
    <row r="141" spans="1:28" s="44" customFormat="1" ht="30" customHeight="1">
      <c r="A141" s="769"/>
      <c r="B141" s="494" t="s">
        <v>358</v>
      </c>
      <c r="C141" s="771" t="s">
        <v>359</v>
      </c>
      <c r="D141" s="772"/>
      <c r="E141" s="495">
        <f t="shared" si="54"/>
        <v>0</v>
      </c>
      <c r="F141" s="495">
        <f t="shared" si="54"/>
        <v>0</v>
      </c>
      <c r="G141" s="495">
        <f t="shared" si="54"/>
        <v>0</v>
      </c>
      <c r="H141" s="496">
        <f t="shared" si="54"/>
        <v>0</v>
      </c>
      <c r="I141" s="508">
        <v>0</v>
      </c>
      <c r="J141" s="508">
        <v>0</v>
      </c>
      <c r="K141" s="508">
        <v>0</v>
      </c>
      <c r="L141" s="509">
        <v>0</v>
      </c>
      <c r="M141" s="508">
        <v>0</v>
      </c>
      <c r="N141" s="508">
        <v>0</v>
      </c>
      <c r="O141" s="508">
        <v>0</v>
      </c>
      <c r="P141" s="497">
        <v>0</v>
      </c>
      <c r="Q141" s="86"/>
      <c r="R141" s="86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</row>
    <row r="142" spans="1:28" s="44" customFormat="1" ht="19.5" customHeight="1">
      <c r="A142" s="769"/>
      <c r="B142" s="494" t="s">
        <v>360</v>
      </c>
      <c r="C142" s="771" t="s">
        <v>361</v>
      </c>
      <c r="D142" s="772"/>
      <c r="E142" s="495">
        <f t="shared" si="54"/>
        <v>14</v>
      </c>
      <c r="F142" s="495">
        <f t="shared" si="54"/>
        <v>163390.58999999997</v>
      </c>
      <c r="G142" s="495">
        <f t="shared" si="54"/>
        <v>228346.13668</v>
      </c>
      <c r="H142" s="496">
        <f t="shared" si="54"/>
        <v>9138318112</v>
      </c>
      <c r="I142" s="508">
        <v>13</v>
      </c>
      <c r="J142" s="508">
        <v>163263.40999999997</v>
      </c>
      <c r="K142" s="508">
        <v>228346.13668</v>
      </c>
      <c r="L142" s="509">
        <v>9138318112</v>
      </c>
      <c r="M142" s="508">
        <v>1</v>
      </c>
      <c r="N142" s="508">
        <v>127.18</v>
      </c>
      <c r="O142" s="495">
        <v>0</v>
      </c>
      <c r="P142" s="497">
        <v>0</v>
      </c>
      <c r="Q142" s="86"/>
      <c r="R142" s="86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</row>
    <row r="143" spans="1:28" s="44" customFormat="1" ht="19.5" customHeight="1">
      <c r="A143" s="769" t="s">
        <v>362</v>
      </c>
      <c r="B143" s="772" t="s">
        <v>119</v>
      </c>
      <c r="C143" s="772"/>
      <c r="D143" s="772"/>
      <c r="E143" s="508">
        <f t="shared" ref="E143:P143" si="55">SUM(E144:E145)</f>
        <v>38</v>
      </c>
      <c r="F143" s="508">
        <f t="shared" si="55"/>
        <v>4528.8700000000008</v>
      </c>
      <c r="G143" s="508">
        <f t="shared" si="55"/>
        <v>1411.364</v>
      </c>
      <c r="H143" s="509">
        <f t="shared" si="55"/>
        <v>4911244297</v>
      </c>
      <c r="I143" s="508">
        <f t="shared" si="55"/>
        <v>10</v>
      </c>
      <c r="J143" s="508">
        <f t="shared" si="55"/>
        <v>2422.1099999999997</v>
      </c>
      <c r="K143" s="508">
        <f t="shared" si="55"/>
        <v>852.49300000000005</v>
      </c>
      <c r="L143" s="509">
        <f t="shared" si="55"/>
        <v>4452231597</v>
      </c>
      <c r="M143" s="508">
        <f t="shared" si="55"/>
        <v>28</v>
      </c>
      <c r="N143" s="508">
        <f t="shared" si="55"/>
        <v>2106.7600000000007</v>
      </c>
      <c r="O143" s="508">
        <f t="shared" si="55"/>
        <v>558.87099999999998</v>
      </c>
      <c r="P143" s="497">
        <f t="shared" si="55"/>
        <v>459012700</v>
      </c>
      <c r="Q143" s="86"/>
      <c r="R143" s="86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</row>
    <row r="144" spans="1:28" s="44" customFormat="1" ht="19.5" customHeight="1">
      <c r="A144" s="769"/>
      <c r="B144" s="494" t="s">
        <v>363</v>
      </c>
      <c r="C144" s="771" t="s">
        <v>364</v>
      </c>
      <c r="D144" s="772"/>
      <c r="E144" s="495">
        <f t="shared" ref="E144:H145" si="56">SUM(I144,M144)</f>
        <v>28</v>
      </c>
      <c r="F144" s="495">
        <f t="shared" si="56"/>
        <v>2958.6900000000005</v>
      </c>
      <c r="G144" s="495">
        <f t="shared" si="56"/>
        <v>568.00599999999997</v>
      </c>
      <c r="H144" s="496">
        <f t="shared" si="56"/>
        <v>482896888</v>
      </c>
      <c r="I144" s="495">
        <v>2</v>
      </c>
      <c r="J144" s="495">
        <v>860.02</v>
      </c>
      <c r="K144" s="495">
        <v>10</v>
      </c>
      <c r="L144" s="496">
        <v>23884188</v>
      </c>
      <c r="M144" s="495">
        <v>26</v>
      </c>
      <c r="N144" s="495">
        <v>2098.6700000000005</v>
      </c>
      <c r="O144" s="495">
        <v>558.00599999999997</v>
      </c>
      <c r="P144" s="497">
        <v>459012700</v>
      </c>
      <c r="Q144" s="86"/>
      <c r="R144" s="86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</row>
    <row r="145" spans="1:28" s="44" customFormat="1" ht="19.5" customHeight="1">
      <c r="A145" s="769"/>
      <c r="B145" s="494" t="s">
        <v>138</v>
      </c>
      <c r="C145" s="771" t="s">
        <v>365</v>
      </c>
      <c r="D145" s="772"/>
      <c r="E145" s="495">
        <f t="shared" si="56"/>
        <v>10</v>
      </c>
      <c r="F145" s="495">
        <f t="shared" si="56"/>
        <v>1570.1799999999998</v>
      </c>
      <c r="G145" s="495">
        <f t="shared" si="56"/>
        <v>843.35800000000006</v>
      </c>
      <c r="H145" s="496">
        <f t="shared" si="56"/>
        <v>4428347409</v>
      </c>
      <c r="I145" s="495">
        <v>8</v>
      </c>
      <c r="J145" s="495">
        <v>1562.09</v>
      </c>
      <c r="K145" s="495">
        <v>842.49300000000005</v>
      </c>
      <c r="L145" s="496">
        <v>4428347409</v>
      </c>
      <c r="M145" s="495">
        <v>2</v>
      </c>
      <c r="N145" s="495">
        <v>8.09</v>
      </c>
      <c r="O145" s="495">
        <v>0.86499999999999999</v>
      </c>
      <c r="P145" s="497">
        <v>0</v>
      </c>
      <c r="Q145" s="86"/>
      <c r="R145" s="86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</row>
    <row r="146" spans="1:28" s="44" customFormat="1" ht="19.5" customHeight="1">
      <c r="A146" s="769" t="s">
        <v>366</v>
      </c>
      <c r="B146" s="772" t="s">
        <v>119</v>
      </c>
      <c r="C146" s="772"/>
      <c r="D146" s="772"/>
      <c r="E146" s="508">
        <f t="shared" ref="E146:P146" si="57">SUM(E147:E149)</f>
        <v>5</v>
      </c>
      <c r="F146" s="508">
        <f t="shared" si="57"/>
        <v>42656.28</v>
      </c>
      <c r="G146" s="508">
        <f t="shared" si="57"/>
        <v>35614.85</v>
      </c>
      <c r="H146" s="509">
        <f t="shared" si="57"/>
        <v>4926516200</v>
      </c>
      <c r="I146" s="508">
        <f t="shared" si="57"/>
        <v>5</v>
      </c>
      <c r="J146" s="508">
        <f t="shared" si="57"/>
        <v>42656.28</v>
      </c>
      <c r="K146" s="508">
        <f t="shared" si="57"/>
        <v>35614.85</v>
      </c>
      <c r="L146" s="509">
        <f t="shared" si="57"/>
        <v>4926516200</v>
      </c>
      <c r="M146" s="508">
        <f t="shared" si="57"/>
        <v>0</v>
      </c>
      <c r="N146" s="508">
        <f t="shared" si="57"/>
        <v>0</v>
      </c>
      <c r="O146" s="508">
        <f t="shared" si="57"/>
        <v>0</v>
      </c>
      <c r="P146" s="497">
        <f t="shared" si="57"/>
        <v>0</v>
      </c>
      <c r="Q146" s="86"/>
      <c r="R146" s="86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</row>
    <row r="147" spans="1:28" s="44" customFormat="1" ht="19.5" customHeight="1">
      <c r="A147" s="769"/>
      <c r="B147" s="494" t="s">
        <v>367</v>
      </c>
      <c r="C147" s="771" t="s">
        <v>368</v>
      </c>
      <c r="D147" s="772"/>
      <c r="E147" s="495">
        <f t="shared" ref="E147:H150" si="58">SUM(I147,M147)</f>
        <v>0</v>
      </c>
      <c r="F147" s="495">
        <f t="shared" si="58"/>
        <v>0</v>
      </c>
      <c r="G147" s="495">
        <f t="shared" si="58"/>
        <v>0</v>
      </c>
      <c r="H147" s="496">
        <f t="shared" si="58"/>
        <v>0</v>
      </c>
      <c r="I147" s="508">
        <v>0</v>
      </c>
      <c r="J147" s="508">
        <v>0</v>
      </c>
      <c r="K147" s="508">
        <v>0</v>
      </c>
      <c r="L147" s="509">
        <v>0</v>
      </c>
      <c r="M147" s="508">
        <v>0</v>
      </c>
      <c r="N147" s="508">
        <v>0</v>
      </c>
      <c r="O147" s="495">
        <v>0</v>
      </c>
      <c r="P147" s="497">
        <v>0</v>
      </c>
      <c r="Q147" s="86"/>
      <c r="R147" s="86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</row>
    <row r="148" spans="1:28" s="44" customFormat="1" ht="19.5" customHeight="1">
      <c r="A148" s="769"/>
      <c r="B148" s="494" t="s">
        <v>369</v>
      </c>
      <c r="C148" s="771" t="s">
        <v>370</v>
      </c>
      <c r="D148" s="772"/>
      <c r="E148" s="495">
        <f t="shared" si="58"/>
        <v>1</v>
      </c>
      <c r="F148" s="495">
        <f t="shared" si="58"/>
        <v>33368.65</v>
      </c>
      <c r="G148" s="495">
        <f t="shared" si="58"/>
        <v>33368.65</v>
      </c>
      <c r="H148" s="496">
        <f t="shared" si="58"/>
        <v>0</v>
      </c>
      <c r="I148" s="508">
        <v>1</v>
      </c>
      <c r="J148" s="508">
        <v>33368.65</v>
      </c>
      <c r="K148" s="508">
        <v>33368.65</v>
      </c>
      <c r="L148" s="509">
        <v>0</v>
      </c>
      <c r="M148" s="508">
        <v>0</v>
      </c>
      <c r="N148" s="508">
        <v>0</v>
      </c>
      <c r="O148" s="495">
        <v>0</v>
      </c>
      <c r="P148" s="497">
        <v>0</v>
      </c>
      <c r="Q148" s="86"/>
      <c r="R148" s="86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</row>
    <row r="149" spans="1:28" s="44" customFormat="1" ht="19.5" customHeight="1">
      <c r="A149" s="769"/>
      <c r="B149" s="494" t="s">
        <v>174</v>
      </c>
      <c r="C149" s="771" t="s">
        <v>371</v>
      </c>
      <c r="D149" s="772"/>
      <c r="E149" s="495">
        <f t="shared" si="58"/>
        <v>4</v>
      </c>
      <c r="F149" s="495">
        <f t="shared" si="58"/>
        <v>9287.6299999999992</v>
      </c>
      <c r="G149" s="495">
        <f t="shared" si="58"/>
        <v>2246.1999999999998</v>
      </c>
      <c r="H149" s="496">
        <f t="shared" si="58"/>
        <v>4926516200</v>
      </c>
      <c r="I149" s="508">
        <v>4</v>
      </c>
      <c r="J149" s="508">
        <v>9287.6299999999992</v>
      </c>
      <c r="K149" s="508">
        <v>2246.1999999999998</v>
      </c>
      <c r="L149" s="509">
        <v>4926516200</v>
      </c>
      <c r="M149" s="508">
        <v>0</v>
      </c>
      <c r="N149" s="508">
        <v>0</v>
      </c>
      <c r="O149" s="495">
        <v>0</v>
      </c>
      <c r="P149" s="497">
        <v>0</v>
      </c>
      <c r="Q149" s="86"/>
      <c r="R149" s="86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</row>
    <row r="150" spans="1:28" s="44" customFormat="1" ht="19.5" customHeight="1">
      <c r="A150" s="526" t="s">
        <v>174</v>
      </c>
      <c r="B150" s="772" t="s">
        <v>372</v>
      </c>
      <c r="C150" s="772"/>
      <c r="D150" s="772"/>
      <c r="E150" s="495">
        <f t="shared" si="58"/>
        <v>143</v>
      </c>
      <c r="F150" s="495">
        <f t="shared" si="58"/>
        <v>1522888.28</v>
      </c>
      <c r="G150" s="495">
        <f t="shared" si="58"/>
        <v>918412.48800000001</v>
      </c>
      <c r="H150" s="496">
        <f t="shared" si="58"/>
        <v>6837265586</v>
      </c>
      <c r="I150" s="495">
        <v>121</v>
      </c>
      <c r="J150" s="495">
        <v>1519588.27</v>
      </c>
      <c r="K150" s="495">
        <v>916171.36900000006</v>
      </c>
      <c r="L150" s="496">
        <v>5792436211</v>
      </c>
      <c r="M150" s="495">
        <v>22</v>
      </c>
      <c r="N150" s="495">
        <v>3300.01</v>
      </c>
      <c r="O150" s="495">
        <v>2241.1190000000001</v>
      </c>
      <c r="P150" s="497">
        <v>1044829375</v>
      </c>
      <c r="Q150" s="86"/>
      <c r="R150" s="86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</row>
    <row r="151" spans="1:28" s="44" customFormat="1" ht="19.5" customHeight="1">
      <c r="A151" s="769" t="s">
        <v>373</v>
      </c>
      <c r="B151" s="772" t="s">
        <v>119</v>
      </c>
      <c r="C151" s="772"/>
      <c r="D151" s="772"/>
      <c r="E151" s="495">
        <f t="shared" ref="E151:P151" si="59">SUM(E152:E154)</f>
        <v>782</v>
      </c>
      <c r="F151" s="495">
        <f t="shared" si="59"/>
        <v>4091319.5</v>
      </c>
      <c r="G151" s="495">
        <f t="shared" si="59"/>
        <v>3494054.6322029596</v>
      </c>
      <c r="H151" s="496">
        <f t="shared" si="59"/>
        <v>1751228824700</v>
      </c>
      <c r="I151" s="495">
        <f t="shared" si="59"/>
        <v>425</v>
      </c>
      <c r="J151" s="495">
        <f t="shared" si="59"/>
        <v>1995587.3700000003</v>
      </c>
      <c r="K151" s="495">
        <f t="shared" si="59"/>
        <v>1553413.95814296</v>
      </c>
      <c r="L151" s="496">
        <f t="shared" si="59"/>
        <v>704851579060</v>
      </c>
      <c r="M151" s="495">
        <f t="shared" si="59"/>
        <v>357</v>
      </c>
      <c r="N151" s="495">
        <f t="shared" si="59"/>
        <v>2095732.1299999994</v>
      </c>
      <c r="O151" s="495">
        <f t="shared" si="59"/>
        <v>1940640.6740599999</v>
      </c>
      <c r="P151" s="497">
        <f t="shared" si="59"/>
        <v>1046377245640</v>
      </c>
      <c r="Q151" s="86"/>
      <c r="R151" s="86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</row>
    <row r="152" spans="1:28" s="44" customFormat="1" ht="19.5" customHeight="1">
      <c r="A152" s="769"/>
      <c r="B152" s="494" t="s">
        <v>374</v>
      </c>
      <c r="C152" s="771" t="s">
        <v>375</v>
      </c>
      <c r="D152" s="771"/>
      <c r="E152" s="495">
        <f t="shared" ref="E152:H155" si="60">SUM(I152,M152)</f>
        <v>281</v>
      </c>
      <c r="F152" s="495">
        <f t="shared" si="60"/>
        <v>2489151.9699999997</v>
      </c>
      <c r="G152" s="495">
        <f t="shared" si="60"/>
        <v>2282108.9230599999</v>
      </c>
      <c r="H152" s="496">
        <f t="shared" si="60"/>
        <v>1006313690590</v>
      </c>
      <c r="I152" s="495">
        <v>76</v>
      </c>
      <c r="J152" s="495">
        <v>603474.32000000007</v>
      </c>
      <c r="K152" s="495">
        <v>538092.43400000001</v>
      </c>
      <c r="L152" s="496">
        <v>90222057423</v>
      </c>
      <c r="M152" s="495">
        <v>205</v>
      </c>
      <c r="N152" s="495">
        <v>1885677.6499999994</v>
      </c>
      <c r="O152" s="495">
        <v>1744016.4890600001</v>
      </c>
      <c r="P152" s="497">
        <v>916091633167</v>
      </c>
      <c r="Q152" s="86"/>
      <c r="R152" s="86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</row>
    <row r="153" spans="1:28" s="44" customFormat="1" ht="19.5" customHeight="1">
      <c r="A153" s="769"/>
      <c r="B153" s="494" t="s">
        <v>376</v>
      </c>
      <c r="C153" s="771" t="s">
        <v>377</v>
      </c>
      <c r="D153" s="771"/>
      <c r="E153" s="495">
        <f t="shared" si="60"/>
        <v>101</v>
      </c>
      <c r="F153" s="495">
        <f t="shared" si="60"/>
        <v>196318.65</v>
      </c>
      <c r="G153" s="495">
        <f t="shared" si="60"/>
        <v>154975.690473</v>
      </c>
      <c r="H153" s="496">
        <f t="shared" si="60"/>
        <v>301818893285</v>
      </c>
      <c r="I153" s="495">
        <v>58</v>
      </c>
      <c r="J153" s="495">
        <v>142744.71</v>
      </c>
      <c r="K153" s="495">
        <v>102011.86447299999</v>
      </c>
      <c r="L153" s="496">
        <v>222351414275</v>
      </c>
      <c r="M153" s="495">
        <v>43</v>
      </c>
      <c r="N153" s="495">
        <v>53573.94</v>
      </c>
      <c r="O153" s="495">
        <v>52963.825999999994</v>
      </c>
      <c r="P153" s="497">
        <v>79467479010</v>
      </c>
      <c r="Q153" s="86"/>
      <c r="R153" s="86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</row>
    <row r="154" spans="1:28" s="44" customFormat="1" ht="19.5" customHeight="1">
      <c r="A154" s="769"/>
      <c r="B154" s="494" t="s">
        <v>231</v>
      </c>
      <c r="C154" s="771" t="s">
        <v>378</v>
      </c>
      <c r="D154" s="771"/>
      <c r="E154" s="495">
        <f t="shared" si="60"/>
        <v>400</v>
      </c>
      <c r="F154" s="495">
        <f t="shared" si="60"/>
        <v>1405848.8800000004</v>
      </c>
      <c r="G154" s="495">
        <f t="shared" si="60"/>
        <v>1056970.0186699599</v>
      </c>
      <c r="H154" s="496">
        <f t="shared" si="60"/>
        <v>443096240825</v>
      </c>
      <c r="I154" s="495">
        <v>291</v>
      </c>
      <c r="J154" s="495">
        <v>1249368.3400000003</v>
      </c>
      <c r="K154" s="495">
        <v>913309.65966995992</v>
      </c>
      <c r="L154" s="496">
        <v>392278107362</v>
      </c>
      <c r="M154" s="495">
        <v>109</v>
      </c>
      <c r="N154" s="495">
        <v>156480.54</v>
      </c>
      <c r="O154" s="495">
        <v>143660.35900000003</v>
      </c>
      <c r="P154" s="497">
        <v>50818133463</v>
      </c>
      <c r="Q154" s="86"/>
      <c r="R154" s="86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</row>
    <row r="155" spans="1:28" s="44" customFormat="1" ht="19.5" customHeight="1" thickBot="1">
      <c r="A155" s="527" t="s">
        <v>379</v>
      </c>
      <c r="B155" s="763" t="s">
        <v>380</v>
      </c>
      <c r="C155" s="763"/>
      <c r="D155" s="763"/>
      <c r="E155" s="501">
        <f t="shared" si="60"/>
        <v>210</v>
      </c>
      <c r="F155" s="501">
        <f t="shared" si="60"/>
        <v>1173198.44</v>
      </c>
      <c r="G155" s="501">
        <f t="shared" si="60"/>
        <v>1182795.4939999999</v>
      </c>
      <c r="H155" s="502">
        <f t="shared" si="60"/>
        <v>179133215801</v>
      </c>
      <c r="I155" s="501">
        <v>62</v>
      </c>
      <c r="J155" s="501">
        <v>166993.47999999998</v>
      </c>
      <c r="K155" s="501">
        <v>160312.18799999999</v>
      </c>
      <c r="L155" s="502">
        <v>29467856267</v>
      </c>
      <c r="M155" s="501">
        <v>148</v>
      </c>
      <c r="N155" s="501">
        <v>1006204.96</v>
      </c>
      <c r="O155" s="501">
        <v>1022483.306</v>
      </c>
      <c r="P155" s="503">
        <v>149665359534</v>
      </c>
      <c r="Q155" s="86"/>
      <c r="R155" s="86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</row>
    <row r="156" spans="1:28" s="44" customFormat="1" ht="21" customHeight="1" thickBot="1">
      <c r="A156" s="528"/>
      <c r="B156" s="530"/>
      <c r="C156" s="530"/>
      <c r="D156" s="530"/>
      <c r="E156" s="531"/>
      <c r="F156" s="531"/>
      <c r="G156" s="531"/>
      <c r="H156" s="532"/>
      <c r="I156" s="531"/>
      <c r="J156" s="531"/>
      <c r="K156" s="531"/>
      <c r="L156" s="532"/>
      <c r="M156" s="531"/>
      <c r="N156" s="531"/>
      <c r="O156" s="531"/>
      <c r="P156" s="532"/>
      <c r="Q156" s="86"/>
      <c r="R156" s="86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</row>
    <row r="157" spans="1:28" s="28" customFormat="1" ht="21" customHeight="1">
      <c r="A157" s="764" t="s">
        <v>159</v>
      </c>
      <c r="B157" s="765"/>
      <c r="C157" s="765"/>
      <c r="D157" s="765"/>
      <c r="E157" s="788" t="s">
        <v>32</v>
      </c>
      <c r="F157" s="789"/>
      <c r="G157" s="789"/>
      <c r="H157" s="791"/>
      <c r="I157" s="788" t="s">
        <v>12</v>
      </c>
      <c r="J157" s="789"/>
      <c r="K157" s="789"/>
      <c r="L157" s="791"/>
      <c r="M157" s="788" t="s">
        <v>13</v>
      </c>
      <c r="N157" s="789"/>
      <c r="O157" s="789"/>
      <c r="P157" s="790"/>
    </row>
    <row r="158" spans="1:28" s="28" customFormat="1" ht="48" customHeight="1" thickBot="1">
      <c r="A158" s="766"/>
      <c r="B158" s="767"/>
      <c r="C158" s="767"/>
      <c r="D158" s="767"/>
      <c r="E158" s="486" t="s">
        <v>160</v>
      </c>
      <c r="F158" s="486" t="s">
        <v>161</v>
      </c>
      <c r="G158" s="486" t="s">
        <v>162</v>
      </c>
      <c r="H158" s="487" t="s">
        <v>163</v>
      </c>
      <c r="I158" s="486" t="s">
        <v>160</v>
      </c>
      <c r="J158" s="486" t="s">
        <v>161</v>
      </c>
      <c r="K158" s="486" t="s">
        <v>162</v>
      </c>
      <c r="L158" s="487" t="s">
        <v>163</v>
      </c>
      <c r="M158" s="486" t="s">
        <v>160</v>
      </c>
      <c r="N158" s="486" t="s">
        <v>161</v>
      </c>
      <c r="O158" s="486" t="s">
        <v>162</v>
      </c>
      <c r="P158" s="488" t="s">
        <v>163</v>
      </c>
    </row>
    <row r="159" spans="1:28" s="44" customFormat="1" ht="21" customHeight="1" thickTop="1">
      <c r="A159" s="768" t="s">
        <v>381</v>
      </c>
      <c r="B159" s="770" t="s">
        <v>382</v>
      </c>
      <c r="C159" s="770"/>
      <c r="D159" s="770"/>
      <c r="E159" s="508">
        <f t="shared" ref="E159:P159" si="61">SUM(E160:E162)</f>
        <v>413</v>
      </c>
      <c r="F159" s="508">
        <f t="shared" si="61"/>
        <v>2170584.62</v>
      </c>
      <c r="G159" s="508">
        <f t="shared" si="61"/>
        <v>1887285.6777200007</v>
      </c>
      <c r="H159" s="509">
        <f t="shared" si="61"/>
        <v>176509763119</v>
      </c>
      <c r="I159" s="508">
        <f t="shared" si="61"/>
        <v>387</v>
      </c>
      <c r="J159" s="508">
        <f t="shared" si="61"/>
        <v>2159812.3200000003</v>
      </c>
      <c r="K159" s="508">
        <f t="shared" si="61"/>
        <v>1879550.4377200007</v>
      </c>
      <c r="L159" s="509">
        <f t="shared" si="61"/>
        <v>173922607619</v>
      </c>
      <c r="M159" s="508">
        <f t="shared" si="61"/>
        <v>26</v>
      </c>
      <c r="N159" s="508">
        <f t="shared" si="61"/>
        <v>10772.300000000001</v>
      </c>
      <c r="O159" s="508">
        <f t="shared" si="61"/>
        <v>7735.24</v>
      </c>
      <c r="P159" s="510">
        <f t="shared" si="61"/>
        <v>2587155500</v>
      </c>
      <c r="Q159" s="86"/>
      <c r="R159" s="86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</row>
    <row r="160" spans="1:28" s="44" customFormat="1" ht="21" customHeight="1">
      <c r="A160" s="769"/>
      <c r="B160" s="494" t="s">
        <v>383</v>
      </c>
      <c r="C160" s="771" t="s">
        <v>384</v>
      </c>
      <c r="D160" s="771"/>
      <c r="E160" s="495">
        <f t="shared" ref="E160:H163" si="62">SUM(I160,M160)</f>
        <v>0</v>
      </c>
      <c r="F160" s="495">
        <f t="shared" si="62"/>
        <v>0</v>
      </c>
      <c r="G160" s="495">
        <f t="shared" si="62"/>
        <v>0</v>
      </c>
      <c r="H160" s="496">
        <f t="shared" si="62"/>
        <v>0</v>
      </c>
      <c r="I160" s="508">
        <v>0</v>
      </c>
      <c r="J160" s="508">
        <v>0</v>
      </c>
      <c r="K160" s="508">
        <v>0</v>
      </c>
      <c r="L160" s="509">
        <v>0</v>
      </c>
      <c r="M160" s="508">
        <v>0</v>
      </c>
      <c r="N160" s="508">
        <v>0</v>
      </c>
      <c r="O160" s="508">
        <v>0</v>
      </c>
      <c r="P160" s="497">
        <v>0</v>
      </c>
      <c r="Q160" s="86"/>
      <c r="R160" s="86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</row>
    <row r="161" spans="1:28" s="46" customFormat="1" ht="21" customHeight="1">
      <c r="A161" s="769"/>
      <c r="B161" s="494" t="s">
        <v>385</v>
      </c>
      <c r="C161" s="771" t="s">
        <v>386</v>
      </c>
      <c r="D161" s="771"/>
      <c r="E161" s="495">
        <f t="shared" si="62"/>
        <v>1</v>
      </c>
      <c r="F161" s="495">
        <f t="shared" si="62"/>
        <v>2000</v>
      </c>
      <c r="G161" s="495">
        <f t="shared" si="62"/>
        <v>2010</v>
      </c>
      <c r="H161" s="496">
        <f t="shared" si="62"/>
        <v>400000000</v>
      </c>
      <c r="I161" s="508">
        <v>0</v>
      </c>
      <c r="J161" s="508">
        <v>0</v>
      </c>
      <c r="K161" s="508">
        <v>0</v>
      </c>
      <c r="L161" s="509">
        <v>0</v>
      </c>
      <c r="M161" s="508">
        <v>1</v>
      </c>
      <c r="N161" s="508">
        <v>2000</v>
      </c>
      <c r="O161" s="508">
        <v>2010</v>
      </c>
      <c r="P161" s="497">
        <v>400000000</v>
      </c>
      <c r="Q161" s="86"/>
      <c r="R161" s="86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</row>
    <row r="162" spans="1:28" s="46" customFormat="1" ht="21" customHeight="1">
      <c r="A162" s="769"/>
      <c r="B162" s="494" t="s">
        <v>231</v>
      </c>
      <c r="C162" s="771" t="s">
        <v>387</v>
      </c>
      <c r="D162" s="771"/>
      <c r="E162" s="495">
        <f t="shared" si="62"/>
        <v>412</v>
      </c>
      <c r="F162" s="495">
        <f t="shared" si="62"/>
        <v>2168584.62</v>
      </c>
      <c r="G162" s="495">
        <f t="shared" si="62"/>
        <v>1885275.6777200007</v>
      </c>
      <c r="H162" s="496">
        <f t="shared" si="62"/>
        <v>176109763119</v>
      </c>
      <c r="I162" s="508">
        <v>387</v>
      </c>
      <c r="J162" s="508">
        <v>2159812.3200000003</v>
      </c>
      <c r="K162" s="508">
        <v>1879550.4377200007</v>
      </c>
      <c r="L162" s="509">
        <v>173922607619</v>
      </c>
      <c r="M162" s="508">
        <v>25</v>
      </c>
      <c r="N162" s="508">
        <v>8772.3000000000011</v>
      </c>
      <c r="O162" s="508">
        <v>5725.24</v>
      </c>
      <c r="P162" s="510">
        <v>2187155500</v>
      </c>
      <c r="Q162" s="86"/>
      <c r="R162" s="86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</row>
    <row r="163" spans="1:28" s="44" customFormat="1" ht="30" customHeight="1" thickBot="1">
      <c r="A163" s="527" t="s">
        <v>388</v>
      </c>
      <c r="B163" s="763" t="s">
        <v>389</v>
      </c>
      <c r="C163" s="763"/>
      <c r="D163" s="763"/>
      <c r="E163" s="501">
        <f t="shared" si="62"/>
        <v>622</v>
      </c>
      <c r="F163" s="501">
        <f t="shared" si="62"/>
        <v>1128289.0499999998</v>
      </c>
      <c r="G163" s="501">
        <f t="shared" si="62"/>
        <v>535896.96700000018</v>
      </c>
      <c r="H163" s="502">
        <f t="shared" si="62"/>
        <v>17031388450</v>
      </c>
      <c r="I163" s="501">
        <v>147</v>
      </c>
      <c r="J163" s="501">
        <v>944833.5399999998</v>
      </c>
      <c r="K163" s="501">
        <v>520347.47900000017</v>
      </c>
      <c r="L163" s="502">
        <v>16370781016</v>
      </c>
      <c r="M163" s="501">
        <v>475</v>
      </c>
      <c r="N163" s="501">
        <v>183455.51000000004</v>
      </c>
      <c r="O163" s="501">
        <v>15549.488000000001</v>
      </c>
      <c r="P163" s="503">
        <v>660607434</v>
      </c>
      <c r="Q163" s="86"/>
      <c r="R163" s="86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</row>
    <row r="164" spans="1:28" ht="15" customHeight="1">
      <c r="D164" s="39"/>
      <c r="E164" s="38"/>
      <c r="F164" s="38"/>
      <c r="G164" s="38"/>
      <c r="H164" s="87"/>
      <c r="I164" s="38"/>
      <c r="J164" s="38"/>
      <c r="K164" s="38"/>
      <c r="L164" s="87"/>
      <c r="M164" s="38"/>
      <c r="N164" s="38"/>
      <c r="O164" s="38"/>
      <c r="P164" s="87"/>
    </row>
    <row r="165" spans="1:28" ht="15" customHeight="1">
      <c r="D165" s="39"/>
      <c r="E165" s="38"/>
      <c r="F165" s="38"/>
      <c r="G165" s="38"/>
      <c r="H165" s="87"/>
      <c r="I165" s="38"/>
      <c r="J165" s="38"/>
      <c r="K165" s="38"/>
      <c r="L165" s="87"/>
      <c r="M165" s="38"/>
      <c r="N165" s="38"/>
      <c r="O165" s="38"/>
      <c r="P165" s="87"/>
    </row>
    <row r="166" spans="1:28" ht="15" customHeight="1">
      <c r="D166" s="39"/>
      <c r="E166" s="38"/>
      <c r="F166" s="38"/>
      <c r="G166" s="38"/>
      <c r="H166" s="87"/>
      <c r="I166" s="38"/>
      <c r="J166" s="38"/>
      <c r="K166" s="38"/>
      <c r="L166" s="87"/>
      <c r="M166" s="38"/>
      <c r="N166" s="38"/>
      <c r="O166" s="38"/>
      <c r="P166" s="87"/>
    </row>
    <row r="167" spans="1:28" ht="29.25" customHeight="1">
      <c r="D167" s="39"/>
      <c r="E167" s="38"/>
      <c r="F167" s="38"/>
      <c r="G167" s="38"/>
      <c r="H167" s="87"/>
      <c r="I167" s="38"/>
      <c r="J167" s="38"/>
      <c r="K167" s="38"/>
      <c r="L167" s="87"/>
      <c r="M167" s="38"/>
      <c r="N167" s="38"/>
      <c r="O167" s="38"/>
      <c r="P167" s="87"/>
    </row>
    <row r="168" spans="1:28" ht="15" customHeight="1">
      <c r="D168" s="39"/>
      <c r="E168" s="38"/>
      <c r="F168" s="38"/>
      <c r="G168" s="38"/>
      <c r="H168" s="87"/>
      <c r="I168" s="38"/>
      <c r="J168" s="38"/>
      <c r="K168" s="38"/>
      <c r="L168" s="87"/>
      <c r="M168" s="38"/>
      <c r="N168" s="38"/>
      <c r="O168" s="38"/>
      <c r="P168" s="87"/>
    </row>
    <row r="169" spans="1:28" ht="15" customHeight="1">
      <c r="D169" s="39"/>
      <c r="E169" s="38"/>
      <c r="F169" s="38"/>
      <c r="G169" s="38"/>
      <c r="H169" s="87"/>
      <c r="I169" s="38"/>
      <c r="J169" s="38"/>
      <c r="K169" s="38"/>
      <c r="L169" s="87"/>
      <c r="M169" s="38"/>
      <c r="N169" s="38"/>
      <c r="O169" s="38"/>
      <c r="P169" s="87"/>
    </row>
    <row r="170" spans="1:28" ht="15" customHeight="1">
      <c r="D170" s="39"/>
      <c r="E170" s="38"/>
      <c r="F170" s="38"/>
      <c r="G170" s="38"/>
      <c r="H170" s="87"/>
      <c r="I170" s="38"/>
      <c r="J170" s="38"/>
      <c r="K170" s="38"/>
      <c r="L170" s="87"/>
      <c r="M170" s="38"/>
      <c r="N170" s="38"/>
      <c r="O170" s="38"/>
      <c r="P170" s="87"/>
    </row>
    <row r="171" spans="1:28" ht="15" customHeight="1">
      <c r="D171" s="39"/>
      <c r="E171" s="38"/>
      <c r="F171" s="38"/>
      <c r="G171" s="38"/>
      <c r="H171" s="87"/>
      <c r="I171" s="38"/>
      <c r="J171" s="38"/>
      <c r="K171" s="38"/>
      <c r="L171" s="87"/>
      <c r="M171" s="38"/>
      <c r="N171" s="38"/>
      <c r="O171" s="38"/>
      <c r="P171" s="87"/>
    </row>
    <row r="172" spans="1:28" ht="15" customHeight="1">
      <c r="D172" s="39"/>
      <c r="E172" s="38"/>
      <c r="F172" s="38"/>
      <c r="G172" s="38"/>
      <c r="H172" s="87"/>
      <c r="I172" s="38"/>
      <c r="J172" s="38"/>
      <c r="K172" s="38"/>
      <c r="L172" s="87"/>
      <c r="M172" s="38"/>
      <c r="N172" s="38"/>
      <c r="O172" s="38"/>
      <c r="P172" s="87"/>
    </row>
    <row r="173" spans="1:28" ht="15" customHeight="1">
      <c r="D173" s="39"/>
      <c r="E173" s="38"/>
      <c r="F173" s="38"/>
      <c r="G173" s="38"/>
      <c r="H173" s="87"/>
      <c r="I173" s="38"/>
      <c r="J173" s="38"/>
      <c r="K173" s="38"/>
      <c r="L173" s="87"/>
      <c r="M173" s="38"/>
      <c r="N173" s="38"/>
      <c r="O173" s="38"/>
      <c r="P173" s="87"/>
    </row>
    <row r="174" spans="1:28" ht="15" customHeight="1">
      <c r="D174" s="39"/>
      <c r="E174" s="38"/>
      <c r="F174" s="38"/>
      <c r="G174" s="38"/>
      <c r="H174" s="87"/>
      <c r="I174" s="38"/>
      <c r="J174" s="38"/>
      <c r="K174" s="38"/>
      <c r="L174" s="87"/>
      <c r="M174" s="38"/>
      <c r="N174" s="38"/>
      <c r="O174" s="38"/>
      <c r="P174" s="87"/>
    </row>
    <row r="175" spans="1:28" ht="15" customHeight="1">
      <c r="D175" s="39"/>
    </row>
    <row r="176" spans="1:28" ht="15" customHeight="1">
      <c r="D176" s="39"/>
    </row>
    <row r="177" spans="4:4" ht="15" customHeight="1">
      <c r="D177" s="39"/>
    </row>
    <row r="178" spans="4:4" ht="15" customHeight="1">
      <c r="D178" s="39"/>
    </row>
    <row r="179" spans="4:4" ht="15" customHeight="1">
      <c r="D179" s="39"/>
    </row>
    <row r="180" spans="4:4" ht="15" customHeight="1">
      <c r="D180" s="39"/>
    </row>
    <row r="181" spans="4:4" ht="15" customHeight="1">
      <c r="D181" s="39"/>
    </row>
    <row r="182" spans="4:4" ht="15" customHeight="1">
      <c r="D182" s="39"/>
    </row>
    <row r="183" spans="4:4" ht="15" customHeight="1">
      <c r="D183" s="39"/>
    </row>
    <row r="184" spans="4:4" ht="15" customHeight="1">
      <c r="D184" s="39"/>
    </row>
    <row r="185" spans="4:4" ht="15" customHeight="1">
      <c r="D185" s="39"/>
    </row>
    <row r="186" spans="4:4" ht="15" customHeight="1">
      <c r="D186" s="39"/>
    </row>
    <row r="187" spans="4:4" ht="15" customHeight="1">
      <c r="D187" s="39"/>
    </row>
    <row r="188" spans="4:4" ht="15" customHeight="1">
      <c r="D188" s="39"/>
    </row>
    <row r="189" spans="4:4" ht="15" customHeight="1">
      <c r="D189" s="39"/>
    </row>
    <row r="190" spans="4:4" ht="15" customHeight="1">
      <c r="D190" s="39"/>
    </row>
    <row r="191" spans="4:4" ht="15" customHeight="1">
      <c r="D191" s="39"/>
    </row>
    <row r="192" spans="4:4" ht="15" customHeight="1">
      <c r="D192" s="39"/>
    </row>
    <row r="193" spans="4:4" ht="15" customHeight="1">
      <c r="D193" s="39"/>
    </row>
    <row r="194" spans="4:4" ht="15" customHeight="1">
      <c r="D194" s="39"/>
    </row>
    <row r="195" spans="4:4" ht="15" customHeight="1">
      <c r="D195" s="39"/>
    </row>
    <row r="196" spans="4:4" ht="15" customHeight="1">
      <c r="D196" s="39"/>
    </row>
    <row r="197" spans="4:4" ht="15" customHeight="1">
      <c r="D197" s="39"/>
    </row>
    <row r="198" spans="4:4" ht="15" customHeight="1">
      <c r="D198" s="39"/>
    </row>
    <row r="199" spans="4:4" ht="15" customHeight="1">
      <c r="D199" s="39"/>
    </row>
    <row r="200" spans="4:4" ht="15" customHeight="1">
      <c r="D200" s="39"/>
    </row>
    <row r="201" spans="4:4" ht="15" customHeight="1">
      <c r="D201" s="39"/>
    </row>
    <row r="202" spans="4:4" ht="15" customHeight="1">
      <c r="D202" s="39"/>
    </row>
    <row r="203" spans="4:4" ht="15" customHeight="1">
      <c r="D203" s="39"/>
    </row>
    <row r="204" spans="4:4" ht="15" customHeight="1">
      <c r="D204" s="39"/>
    </row>
    <row r="205" spans="4:4" ht="15" customHeight="1">
      <c r="D205" s="39"/>
    </row>
    <row r="206" spans="4:4" ht="15" customHeight="1">
      <c r="D206" s="39"/>
    </row>
    <row r="207" spans="4:4" ht="15" customHeight="1">
      <c r="D207" s="39"/>
    </row>
    <row r="208" spans="4:4" ht="15" customHeight="1">
      <c r="D208" s="39"/>
    </row>
    <row r="209" spans="4:4" ht="15" customHeight="1">
      <c r="D209" s="39"/>
    </row>
    <row r="210" spans="4:4" ht="15" customHeight="1">
      <c r="D210" s="39"/>
    </row>
    <row r="211" spans="4:4" ht="15" customHeight="1">
      <c r="D211" s="39"/>
    </row>
    <row r="212" spans="4:4" ht="15" customHeight="1">
      <c r="D212" s="39"/>
    </row>
    <row r="213" spans="4:4" ht="15" customHeight="1">
      <c r="D213" s="39"/>
    </row>
    <row r="214" spans="4:4" ht="15" customHeight="1">
      <c r="D214" s="39"/>
    </row>
    <row r="215" spans="4:4" ht="15" customHeight="1">
      <c r="D215" s="39"/>
    </row>
    <row r="216" spans="4:4" ht="15" customHeight="1">
      <c r="D216" s="39"/>
    </row>
    <row r="217" spans="4:4" ht="15" customHeight="1">
      <c r="D217" s="39"/>
    </row>
    <row r="218" spans="4:4" ht="15" customHeight="1">
      <c r="D218" s="39"/>
    </row>
    <row r="219" spans="4:4" ht="15" customHeight="1">
      <c r="D219" s="39"/>
    </row>
    <row r="220" spans="4:4" ht="15" customHeight="1">
      <c r="D220" s="39"/>
    </row>
    <row r="221" spans="4:4" ht="15" customHeight="1">
      <c r="D221" s="39"/>
    </row>
    <row r="222" spans="4:4" ht="15" customHeight="1">
      <c r="D222" s="39"/>
    </row>
    <row r="223" spans="4:4" ht="15" customHeight="1">
      <c r="D223" s="39"/>
    </row>
    <row r="224" spans="4:4" ht="15" customHeight="1">
      <c r="D224" s="39"/>
    </row>
    <row r="225" spans="4:4" ht="15" customHeight="1">
      <c r="D225" s="39"/>
    </row>
    <row r="226" spans="4:4" ht="15" customHeight="1">
      <c r="D226" s="39"/>
    </row>
    <row r="227" spans="4:4" ht="15" customHeight="1">
      <c r="D227" s="39"/>
    </row>
    <row r="228" spans="4:4" ht="15" customHeight="1">
      <c r="D228" s="39"/>
    </row>
    <row r="229" spans="4:4" ht="15" customHeight="1">
      <c r="D229" s="39"/>
    </row>
    <row r="230" spans="4:4" ht="15" customHeight="1">
      <c r="D230" s="39"/>
    </row>
    <row r="231" spans="4:4" ht="15" customHeight="1">
      <c r="D231" s="39"/>
    </row>
    <row r="232" spans="4:4" ht="15" customHeight="1">
      <c r="D232" s="39"/>
    </row>
    <row r="233" spans="4:4" ht="15" customHeight="1">
      <c r="D233" s="39"/>
    </row>
    <row r="234" spans="4:4" ht="15" customHeight="1">
      <c r="D234" s="39"/>
    </row>
    <row r="235" spans="4:4" ht="15" customHeight="1">
      <c r="D235" s="39"/>
    </row>
    <row r="236" spans="4:4" ht="15" customHeight="1">
      <c r="D236" s="39"/>
    </row>
    <row r="237" spans="4:4" ht="15" customHeight="1"/>
    <row r="238" spans="4:4" ht="15" customHeight="1"/>
    <row r="239" spans="4:4" ht="15" customHeight="1"/>
    <row r="240" spans="4:4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</sheetData>
  <mergeCells count="160">
    <mergeCell ref="C12:D12"/>
    <mergeCell ref="C13:D13"/>
    <mergeCell ref="I28:L28"/>
    <mergeCell ref="M28:P28"/>
    <mergeCell ref="A30:A39"/>
    <mergeCell ref="A19:A25"/>
    <mergeCell ref="B19:D19"/>
    <mergeCell ref="B20:B25"/>
    <mergeCell ref="C20:D20"/>
    <mergeCell ref="A28:D29"/>
    <mergeCell ref="A26:H26"/>
    <mergeCell ref="M157:P157"/>
    <mergeCell ref="I157:L157"/>
    <mergeCell ref="E157:H157"/>
    <mergeCell ref="A5:D6"/>
    <mergeCell ref="E5:H5"/>
    <mergeCell ref="I5:L5"/>
    <mergeCell ref="M5:P5"/>
    <mergeCell ref="A7:D7"/>
    <mergeCell ref="A14:A18"/>
    <mergeCell ref="B14:D14"/>
    <mergeCell ref="C15:D15"/>
    <mergeCell ref="C16:D16"/>
    <mergeCell ref="C17:D17"/>
    <mergeCell ref="C18:D18"/>
    <mergeCell ref="A8:A13"/>
    <mergeCell ref="B8:D8"/>
    <mergeCell ref="C9:D9"/>
    <mergeCell ref="C10:D10"/>
    <mergeCell ref="C11:D11"/>
    <mergeCell ref="E28:H28"/>
    <mergeCell ref="A40:A43"/>
    <mergeCell ref="B40:D40"/>
    <mergeCell ref="C41:D41"/>
    <mergeCell ref="C42:D42"/>
    <mergeCell ref="C43:D43"/>
    <mergeCell ref="A44:A54"/>
    <mergeCell ref="B44:D44"/>
    <mergeCell ref="B45:B54"/>
    <mergeCell ref="C45:D45"/>
    <mergeCell ref="B30:B34"/>
    <mergeCell ref="C30:D30"/>
    <mergeCell ref="B36:B39"/>
    <mergeCell ref="C36:D36"/>
    <mergeCell ref="A56:D57"/>
    <mergeCell ref="E56:H56"/>
    <mergeCell ref="I56:L56"/>
    <mergeCell ref="M56:P56"/>
    <mergeCell ref="A58:A62"/>
    <mergeCell ref="B58:B60"/>
    <mergeCell ref="C58:D58"/>
    <mergeCell ref="C61:D61"/>
    <mergeCell ref="C62:D62"/>
    <mergeCell ref="A63:A65"/>
    <mergeCell ref="B63:D63"/>
    <mergeCell ref="C64:D64"/>
    <mergeCell ref="C65:D65"/>
    <mergeCell ref="A66:A71"/>
    <mergeCell ref="B66:D66"/>
    <mergeCell ref="C67:D67"/>
    <mergeCell ref="C68:D68"/>
    <mergeCell ref="C69:D69"/>
    <mergeCell ref="C70:D70"/>
    <mergeCell ref="A78:D79"/>
    <mergeCell ref="E78:H78"/>
    <mergeCell ref="I78:L78"/>
    <mergeCell ref="M78:P78"/>
    <mergeCell ref="A80:A83"/>
    <mergeCell ref="B80:D80"/>
    <mergeCell ref="B81:B82"/>
    <mergeCell ref="C83:D83"/>
    <mergeCell ref="C71:D71"/>
    <mergeCell ref="A72:A76"/>
    <mergeCell ref="B72:D72"/>
    <mergeCell ref="C73:D73"/>
    <mergeCell ref="C74:D74"/>
    <mergeCell ref="C75:D75"/>
    <mergeCell ref="C76:D76"/>
    <mergeCell ref="A89:A94"/>
    <mergeCell ref="B89:D89"/>
    <mergeCell ref="C90:D90"/>
    <mergeCell ref="C91:D91"/>
    <mergeCell ref="C92:D92"/>
    <mergeCell ref="C93:D93"/>
    <mergeCell ref="C94:D94"/>
    <mergeCell ref="A84:A88"/>
    <mergeCell ref="B84:D84"/>
    <mergeCell ref="C85:D85"/>
    <mergeCell ref="C86:D86"/>
    <mergeCell ref="C87:D87"/>
    <mergeCell ref="C88:D88"/>
    <mergeCell ref="I102:L102"/>
    <mergeCell ref="M102:P102"/>
    <mergeCell ref="A104:A106"/>
    <mergeCell ref="B104:D104"/>
    <mergeCell ref="C105:D105"/>
    <mergeCell ref="C106:D106"/>
    <mergeCell ref="B95:D95"/>
    <mergeCell ref="C96:D96"/>
    <mergeCell ref="A97:A99"/>
    <mergeCell ref="B97:D97"/>
    <mergeCell ref="C98:D98"/>
    <mergeCell ref="C99:D99"/>
    <mergeCell ref="A107:A116"/>
    <mergeCell ref="B107:D107"/>
    <mergeCell ref="B108:B113"/>
    <mergeCell ref="C108:D108"/>
    <mergeCell ref="B114:B116"/>
    <mergeCell ref="C114:D114"/>
    <mergeCell ref="B100:D100"/>
    <mergeCell ref="A102:D103"/>
    <mergeCell ref="E102:H102"/>
    <mergeCell ref="M128:P128"/>
    <mergeCell ref="A130:A132"/>
    <mergeCell ref="B130:D130"/>
    <mergeCell ref="C131:D131"/>
    <mergeCell ref="C132:D132"/>
    <mergeCell ref="A117:A126"/>
    <mergeCell ref="B117:D117"/>
    <mergeCell ref="B118:B122"/>
    <mergeCell ref="C118:D118"/>
    <mergeCell ref="B123:B126"/>
    <mergeCell ref="C123:D123"/>
    <mergeCell ref="A133:A138"/>
    <mergeCell ref="B133:D133"/>
    <mergeCell ref="B134:B136"/>
    <mergeCell ref="C134:D134"/>
    <mergeCell ref="C137:D137"/>
    <mergeCell ref="C138:D138"/>
    <mergeCell ref="A128:D129"/>
    <mergeCell ref="E128:H128"/>
    <mergeCell ref="I128:L128"/>
    <mergeCell ref="A146:A149"/>
    <mergeCell ref="B146:D146"/>
    <mergeCell ref="C147:D147"/>
    <mergeCell ref="C148:D148"/>
    <mergeCell ref="C149:D149"/>
    <mergeCell ref="B150:D150"/>
    <mergeCell ref="A139:A142"/>
    <mergeCell ref="B139:D139"/>
    <mergeCell ref="C140:D140"/>
    <mergeCell ref="C141:D141"/>
    <mergeCell ref="C142:D142"/>
    <mergeCell ref="A143:A145"/>
    <mergeCell ref="B143:D143"/>
    <mergeCell ref="C144:D144"/>
    <mergeCell ref="C145:D145"/>
    <mergeCell ref="B163:D163"/>
    <mergeCell ref="A157:D158"/>
    <mergeCell ref="A159:A162"/>
    <mergeCell ref="B159:D159"/>
    <mergeCell ref="C160:D160"/>
    <mergeCell ref="C161:D161"/>
    <mergeCell ref="C162:D162"/>
    <mergeCell ref="A151:A154"/>
    <mergeCell ref="B151:D151"/>
    <mergeCell ref="C152:D152"/>
    <mergeCell ref="C153:D153"/>
    <mergeCell ref="C154:D154"/>
    <mergeCell ref="B155:D155"/>
  </mergeCells>
  <phoneticPr fontId="10" type="noConversion"/>
  <pageMargins left="0.78740157480314965" right="0.78740157480314965" top="0.70866141732283472" bottom="0.70866141732283472" header="0.31496062992125984" footer="0.31496062992125984"/>
  <pageSetup paperSize="9" scale="79" firstPageNumber="22" orientation="landscape" r:id="rId1"/>
  <headerFooter differentOddEven="1" scaleWithDoc="0" alignWithMargins="0">
    <oddFooter>&amp;L&amp;9Ⅱ. 폐기물 재활용실적&amp;C-&amp;P--&amp;R&amp;9  2. 2014년 재활용실적(2. 폐기물종류별)</oddFooter>
    <evenHeader>&amp;L&amp;9Ⅱ. 폐기물 재활용실적&amp;C-&amp;P--&amp;R&amp;9 2. 2014년 재활용실적(2. 폐기물종류별)</evenHeader>
  </headerFooter>
  <rowBreaks count="3" manualBreakCount="3">
    <brk id="27" max="15" man="1"/>
    <brk id="55" max="15" man="1"/>
    <brk id="10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1"/>
  <sheetViews>
    <sheetView view="pageBreakPreview" zoomScaleSheetLayoutView="100" workbookViewId="0"/>
  </sheetViews>
  <sheetFormatPr defaultRowHeight="11.25"/>
  <cols>
    <col min="1" max="1" width="21.77734375" style="33" customWidth="1"/>
    <col min="2" max="2" width="9" style="33" customWidth="1"/>
    <col min="3" max="4" width="9.33203125" style="33" customWidth="1"/>
    <col min="5" max="5" width="11.77734375" style="88" customWidth="1"/>
    <col min="6" max="6" width="9" style="33" customWidth="1"/>
    <col min="7" max="8" width="9.33203125" style="33" customWidth="1"/>
    <col min="9" max="9" width="11.77734375" style="88" customWidth="1"/>
    <col min="10" max="10" width="9" style="33" customWidth="1"/>
    <col min="11" max="12" width="9.33203125" style="33" customWidth="1"/>
    <col min="13" max="13" width="11.77734375" style="88" customWidth="1"/>
    <col min="14" max="14" width="12.6640625" style="33" customWidth="1"/>
    <col min="15" max="16384" width="8.88671875" style="34"/>
  </cols>
  <sheetData>
    <row r="1" spans="1:26" ht="8.25" customHeight="1"/>
    <row r="2" spans="1:26" s="118" customFormat="1" ht="24.95" customHeight="1">
      <c r="A2" s="179" t="s">
        <v>752</v>
      </c>
      <c r="B2" s="110"/>
      <c r="C2" s="124"/>
      <c r="D2" s="124"/>
      <c r="E2" s="125"/>
      <c r="F2" s="124"/>
      <c r="G2" s="124"/>
      <c r="H2" s="124"/>
      <c r="I2" s="125"/>
      <c r="J2" s="124"/>
      <c r="K2" s="124"/>
      <c r="L2" s="124"/>
      <c r="M2" s="125"/>
      <c r="N2" s="117"/>
    </row>
    <row r="3" spans="1:26" s="31" customFormat="1" ht="6" customHeight="1" thickBot="1">
      <c r="A3" s="110"/>
      <c r="B3" s="126"/>
      <c r="C3" s="127"/>
      <c r="D3" s="127"/>
      <c r="E3" s="128"/>
      <c r="F3" s="127"/>
      <c r="G3" s="127"/>
      <c r="H3" s="127"/>
      <c r="I3" s="128"/>
      <c r="J3" s="127"/>
      <c r="K3" s="127"/>
      <c r="L3" s="127"/>
      <c r="M3" s="128"/>
      <c r="N3" s="30"/>
    </row>
    <row r="4" spans="1:26" s="32" customFormat="1" ht="17.100000000000001" customHeight="1">
      <c r="A4" s="798" t="s">
        <v>570</v>
      </c>
      <c r="B4" s="800" t="s">
        <v>571</v>
      </c>
      <c r="C4" s="800"/>
      <c r="D4" s="800"/>
      <c r="E4" s="800"/>
      <c r="F4" s="800" t="s">
        <v>572</v>
      </c>
      <c r="G4" s="800"/>
      <c r="H4" s="800"/>
      <c r="I4" s="800"/>
      <c r="J4" s="800" t="s">
        <v>573</v>
      </c>
      <c r="K4" s="800"/>
      <c r="L4" s="800"/>
      <c r="M4" s="801"/>
    </row>
    <row r="5" spans="1:26" s="32" customFormat="1" ht="45" customHeight="1" thickBot="1">
      <c r="A5" s="799"/>
      <c r="B5" s="536" t="s">
        <v>574</v>
      </c>
      <c r="C5" s="536" t="s">
        <v>575</v>
      </c>
      <c r="D5" s="536" t="s">
        <v>576</v>
      </c>
      <c r="E5" s="537" t="s">
        <v>577</v>
      </c>
      <c r="F5" s="536" t="s">
        <v>574</v>
      </c>
      <c r="G5" s="536" t="s">
        <v>575</v>
      </c>
      <c r="H5" s="536" t="s">
        <v>576</v>
      </c>
      <c r="I5" s="537" t="s">
        <v>577</v>
      </c>
      <c r="J5" s="536" t="s">
        <v>574</v>
      </c>
      <c r="K5" s="536" t="s">
        <v>575</v>
      </c>
      <c r="L5" s="536" t="s">
        <v>576</v>
      </c>
      <c r="M5" s="538" t="s">
        <v>577</v>
      </c>
    </row>
    <row r="6" spans="1:26" s="31" customFormat="1" ht="17.100000000000001" customHeight="1" thickBot="1">
      <c r="A6" s="539" t="s">
        <v>571</v>
      </c>
      <c r="B6" s="540">
        <f t="shared" ref="B6:M6" si="0">SUM(B7:B34)</f>
        <v>9059</v>
      </c>
      <c r="C6" s="540">
        <f t="shared" si="0"/>
        <v>45485653.139999978</v>
      </c>
      <c r="D6" s="540">
        <f t="shared" si="0"/>
        <v>34915540.614643365</v>
      </c>
      <c r="E6" s="541">
        <f t="shared" si="0"/>
        <v>6044643610182</v>
      </c>
      <c r="F6" s="540">
        <f t="shared" si="0"/>
        <v>7007</v>
      </c>
      <c r="G6" s="540">
        <f t="shared" si="0"/>
        <v>39017759.93999999</v>
      </c>
      <c r="H6" s="540">
        <f t="shared" si="0"/>
        <v>30421931.927383367</v>
      </c>
      <c r="I6" s="541">
        <f t="shared" si="0"/>
        <v>4622755872843</v>
      </c>
      <c r="J6" s="540">
        <f t="shared" si="0"/>
        <v>2052</v>
      </c>
      <c r="K6" s="540">
        <f t="shared" si="0"/>
        <v>6467893.1999999993</v>
      </c>
      <c r="L6" s="540">
        <f t="shared" si="0"/>
        <v>4493608.68726</v>
      </c>
      <c r="M6" s="542">
        <f t="shared" si="0"/>
        <v>1421887737339</v>
      </c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</row>
    <row r="7" spans="1:26" s="31" customFormat="1" ht="17.100000000000001" customHeight="1" thickTop="1">
      <c r="A7" s="543" t="s">
        <v>578</v>
      </c>
      <c r="B7" s="492">
        <f t="shared" ref="B7:E22" si="1">SUM(F7,J7)</f>
        <v>210</v>
      </c>
      <c r="C7" s="492">
        <f t="shared" si="1"/>
        <v>722637.13999999978</v>
      </c>
      <c r="D7" s="492">
        <f t="shared" si="1"/>
        <v>658113.87799999991</v>
      </c>
      <c r="E7" s="493">
        <f t="shared" si="1"/>
        <v>383278891365</v>
      </c>
      <c r="F7" s="492">
        <v>168</v>
      </c>
      <c r="G7" s="492">
        <v>646570.13999999978</v>
      </c>
      <c r="H7" s="492">
        <v>647984.34499999986</v>
      </c>
      <c r="I7" s="493">
        <v>380198948785</v>
      </c>
      <c r="J7" s="492">
        <v>42</v>
      </c>
      <c r="K7" s="492">
        <v>76067</v>
      </c>
      <c r="L7" s="492">
        <v>10129.533000000003</v>
      </c>
      <c r="M7" s="544">
        <v>3079942580</v>
      </c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</row>
    <row r="8" spans="1:26" s="31" customFormat="1" ht="17.100000000000001" customHeight="1">
      <c r="A8" s="545" t="s">
        <v>579</v>
      </c>
      <c r="B8" s="495">
        <f t="shared" si="1"/>
        <v>23</v>
      </c>
      <c r="C8" s="495">
        <f t="shared" si="1"/>
        <v>27162.46</v>
      </c>
      <c r="D8" s="495">
        <f t="shared" si="1"/>
        <v>17917.218999999997</v>
      </c>
      <c r="E8" s="496">
        <f t="shared" si="1"/>
        <v>5394937646</v>
      </c>
      <c r="F8" s="495">
        <v>23</v>
      </c>
      <c r="G8" s="495">
        <v>27162.46</v>
      </c>
      <c r="H8" s="495">
        <v>17917.218999999997</v>
      </c>
      <c r="I8" s="496">
        <v>5394937646</v>
      </c>
      <c r="J8" s="495">
        <v>0</v>
      </c>
      <c r="K8" s="495">
        <v>0</v>
      </c>
      <c r="L8" s="495">
        <v>0</v>
      </c>
      <c r="M8" s="497">
        <v>0</v>
      </c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</row>
    <row r="9" spans="1:26" s="29" customFormat="1" ht="17.100000000000001" customHeight="1">
      <c r="A9" s="546" t="s">
        <v>580</v>
      </c>
      <c r="B9" s="495">
        <f t="shared" si="1"/>
        <v>776</v>
      </c>
      <c r="C9" s="495">
        <f t="shared" si="1"/>
        <v>674846.15000000037</v>
      </c>
      <c r="D9" s="495">
        <f t="shared" si="1"/>
        <v>608007.44513999985</v>
      </c>
      <c r="E9" s="496">
        <f t="shared" si="1"/>
        <v>379469648975</v>
      </c>
      <c r="F9" s="495">
        <v>747</v>
      </c>
      <c r="G9" s="495">
        <v>646104.75000000035</v>
      </c>
      <c r="H9" s="495">
        <v>592338.5421399998</v>
      </c>
      <c r="I9" s="496">
        <v>373898338185</v>
      </c>
      <c r="J9" s="495">
        <v>29</v>
      </c>
      <c r="K9" s="495">
        <v>28741.399999999998</v>
      </c>
      <c r="L9" s="495">
        <v>15668.903000000002</v>
      </c>
      <c r="M9" s="497">
        <v>5571310790</v>
      </c>
      <c r="N9" s="31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</row>
    <row r="10" spans="1:26" s="31" customFormat="1" ht="17.100000000000001" customHeight="1">
      <c r="A10" s="545" t="s">
        <v>581</v>
      </c>
      <c r="B10" s="495">
        <f t="shared" si="1"/>
        <v>220</v>
      </c>
      <c r="C10" s="495">
        <f t="shared" si="1"/>
        <v>722182.89999999979</v>
      </c>
      <c r="D10" s="495">
        <f t="shared" si="1"/>
        <v>465893.10917200008</v>
      </c>
      <c r="E10" s="496">
        <f t="shared" si="1"/>
        <v>177658865197</v>
      </c>
      <c r="F10" s="495">
        <v>219</v>
      </c>
      <c r="G10" s="495">
        <v>718555.38999999978</v>
      </c>
      <c r="H10" s="495">
        <v>465893.10917200008</v>
      </c>
      <c r="I10" s="496">
        <v>177658865197</v>
      </c>
      <c r="J10" s="495">
        <v>1</v>
      </c>
      <c r="K10" s="495">
        <v>3627.51</v>
      </c>
      <c r="L10" s="495">
        <v>0</v>
      </c>
      <c r="M10" s="497">
        <v>0</v>
      </c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</row>
    <row r="11" spans="1:26" s="31" customFormat="1" ht="17.100000000000001" customHeight="1">
      <c r="A11" s="545" t="s">
        <v>582</v>
      </c>
      <c r="B11" s="495">
        <f t="shared" si="1"/>
        <v>2792</v>
      </c>
      <c r="C11" s="495">
        <f t="shared" si="1"/>
        <v>4676890.3299999954</v>
      </c>
      <c r="D11" s="495">
        <f t="shared" si="1"/>
        <v>2991625.5775970975</v>
      </c>
      <c r="E11" s="496">
        <f t="shared" si="1"/>
        <v>1498141711149</v>
      </c>
      <c r="F11" s="495">
        <v>2568</v>
      </c>
      <c r="G11" s="495">
        <v>4486695.1299999952</v>
      </c>
      <c r="H11" s="495">
        <v>2850089.2853970975</v>
      </c>
      <c r="I11" s="496">
        <v>1365321941153</v>
      </c>
      <c r="J11" s="495">
        <v>224</v>
      </c>
      <c r="K11" s="495">
        <v>190195.19999999992</v>
      </c>
      <c r="L11" s="495">
        <v>141536.2922</v>
      </c>
      <c r="M11" s="497">
        <v>132819769996</v>
      </c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</row>
    <row r="12" spans="1:26" s="31" customFormat="1" ht="17.100000000000001" customHeight="1">
      <c r="A12" s="545" t="s">
        <v>583</v>
      </c>
      <c r="B12" s="495">
        <f t="shared" si="1"/>
        <v>0</v>
      </c>
      <c r="C12" s="495">
        <f t="shared" si="1"/>
        <v>0</v>
      </c>
      <c r="D12" s="495">
        <f t="shared" si="1"/>
        <v>0</v>
      </c>
      <c r="E12" s="496">
        <f t="shared" si="1"/>
        <v>0</v>
      </c>
      <c r="F12" s="495">
        <v>0</v>
      </c>
      <c r="G12" s="495">
        <v>0</v>
      </c>
      <c r="H12" s="495">
        <v>0</v>
      </c>
      <c r="I12" s="496">
        <v>0</v>
      </c>
      <c r="J12" s="495">
        <v>0</v>
      </c>
      <c r="K12" s="495">
        <v>0</v>
      </c>
      <c r="L12" s="495">
        <v>0</v>
      </c>
      <c r="M12" s="497">
        <v>0</v>
      </c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</row>
    <row r="13" spans="1:26" s="31" customFormat="1" ht="17.100000000000001" customHeight="1">
      <c r="A13" s="545" t="s">
        <v>584</v>
      </c>
      <c r="B13" s="495">
        <f t="shared" si="1"/>
        <v>227</v>
      </c>
      <c r="C13" s="495">
        <f t="shared" si="1"/>
        <v>9520453.3599999957</v>
      </c>
      <c r="D13" s="495">
        <f t="shared" si="1"/>
        <v>8641727.4750090037</v>
      </c>
      <c r="E13" s="496">
        <f t="shared" si="1"/>
        <v>168177336699</v>
      </c>
      <c r="F13" s="495">
        <v>220</v>
      </c>
      <c r="G13" s="495">
        <v>9474792.1599999964</v>
      </c>
      <c r="H13" s="495">
        <v>8641726.4750090037</v>
      </c>
      <c r="I13" s="496">
        <v>168175042564</v>
      </c>
      <c r="J13" s="495">
        <v>7</v>
      </c>
      <c r="K13" s="495">
        <v>45661.200000000004</v>
      </c>
      <c r="L13" s="495">
        <v>1</v>
      </c>
      <c r="M13" s="497">
        <v>2294135</v>
      </c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</row>
    <row r="14" spans="1:26" s="31" customFormat="1" ht="17.100000000000001" customHeight="1">
      <c r="A14" s="545" t="s">
        <v>585</v>
      </c>
      <c r="B14" s="495">
        <f t="shared" si="1"/>
        <v>186</v>
      </c>
      <c r="C14" s="495">
        <f t="shared" si="1"/>
        <v>1631360.7500000002</v>
      </c>
      <c r="D14" s="495">
        <f t="shared" si="1"/>
        <v>1592146.9459300002</v>
      </c>
      <c r="E14" s="496">
        <f t="shared" si="1"/>
        <v>212536293340</v>
      </c>
      <c r="F14" s="495">
        <v>182</v>
      </c>
      <c r="G14" s="495">
        <v>1604055.8900000001</v>
      </c>
      <c r="H14" s="495">
        <v>1591969.8959300001</v>
      </c>
      <c r="I14" s="496">
        <v>212498615590</v>
      </c>
      <c r="J14" s="495">
        <v>4</v>
      </c>
      <c r="K14" s="495">
        <v>27304.86</v>
      </c>
      <c r="L14" s="495">
        <v>177.05</v>
      </c>
      <c r="M14" s="497">
        <v>37677750</v>
      </c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</row>
    <row r="15" spans="1:26" s="31" customFormat="1" ht="17.100000000000001" customHeight="1">
      <c r="A15" s="545" t="s">
        <v>586</v>
      </c>
      <c r="B15" s="495">
        <f t="shared" si="1"/>
        <v>67</v>
      </c>
      <c r="C15" s="495">
        <f t="shared" si="1"/>
        <v>1528417.4</v>
      </c>
      <c r="D15" s="495">
        <f t="shared" si="1"/>
        <v>1637859.2829999998</v>
      </c>
      <c r="E15" s="496">
        <f t="shared" si="1"/>
        <v>1179157693</v>
      </c>
      <c r="F15" s="495">
        <v>61</v>
      </c>
      <c r="G15" s="495">
        <v>1460958.71</v>
      </c>
      <c r="H15" s="495">
        <v>1637524.2829999998</v>
      </c>
      <c r="I15" s="496">
        <v>979157693</v>
      </c>
      <c r="J15" s="495">
        <v>6</v>
      </c>
      <c r="K15" s="495">
        <v>67458.69</v>
      </c>
      <c r="L15" s="495">
        <v>335</v>
      </c>
      <c r="M15" s="497">
        <v>200000000</v>
      </c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</row>
    <row r="16" spans="1:26" s="31" customFormat="1" ht="17.100000000000001" customHeight="1">
      <c r="A16" s="545" t="s">
        <v>587</v>
      </c>
      <c r="B16" s="495">
        <f t="shared" si="1"/>
        <v>186</v>
      </c>
      <c r="C16" s="495">
        <f t="shared" si="1"/>
        <v>916750.77999999991</v>
      </c>
      <c r="D16" s="495">
        <f t="shared" si="1"/>
        <v>842022.99300000002</v>
      </c>
      <c r="E16" s="496">
        <f t="shared" si="1"/>
        <v>90569071824</v>
      </c>
      <c r="F16" s="495">
        <v>153</v>
      </c>
      <c r="G16" s="495">
        <v>888706.97999999986</v>
      </c>
      <c r="H16" s="495">
        <v>819972.77500000002</v>
      </c>
      <c r="I16" s="496">
        <v>88290396848</v>
      </c>
      <c r="J16" s="495">
        <v>33</v>
      </c>
      <c r="K16" s="495">
        <v>28043.800000000003</v>
      </c>
      <c r="L16" s="495">
        <v>22050.218000000001</v>
      </c>
      <c r="M16" s="497">
        <v>2278674976</v>
      </c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</row>
    <row r="17" spans="1:26" s="29" customFormat="1" ht="17.100000000000001" customHeight="1">
      <c r="A17" s="546" t="s">
        <v>588</v>
      </c>
      <c r="B17" s="495">
        <f t="shared" si="1"/>
        <v>110</v>
      </c>
      <c r="C17" s="495">
        <f t="shared" si="1"/>
        <v>6473542.8100000015</v>
      </c>
      <c r="D17" s="495">
        <f t="shared" si="1"/>
        <v>4719115.8169999998</v>
      </c>
      <c r="E17" s="496">
        <f t="shared" si="1"/>
        <v>117616099164</v>
      </c>
      <c r="F17" s="495">
        <v>98</v>
      </c>
      <c r="G17" s="495">
        <v>4478052.1800000016</v>
      </c>
      <c r="H17" s="495">
        <v>3652774.8969999999</v>
      </c>
      <c r="I17" s="496">
        <v>98543925628</v>
      </c>
      <c r="J17" s="495">
        <v>12</v>
      </c>
      <c r="K17" s="495">
        <v>1995490.6300000001</v>
      </c>
      <c r="L17" s="495">
        <v>1066340.92</v>
      </c>
      <c r="M17" s="497">
        <v>19072173536</v>
      </c>
      <c r="N17" s="31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</row>
    <row r="18" spans="1:26" s="29" customFormat="1" ht="17.100000000000001" customHeight="1">
      <c r="A18" s="546" t="s">
        <v>589</v>
      </c>
      <c r="B18" s="495">
        <f t="shared" si="1"/>
        <v>1</v>
      </c>
      <c r="C18" s="495">
        <f t="shared" si="1"/>
        <v>5164.45</v>
      </c>
      <c r="D18" s="495">
        <f t="shared" si="1"/>
        <v>0</v>
      </c>
      <c r="E18" s="496">
        <f t="shared" si="1"/>
        <v>0</v>
      </c>
      <c r="F18" s="495">
        <v>1</v>
      </c>
      <c r="G18" s="495">
        <v>5164.45</v>
      </c>
      <c r="H18" s="495">
        <v>0</v>
      </c>
      <c r="I18" s="496">
        <v>0</v>
      </c>
      <c r="J18" s="495">
        <v>0</v>
      </c>
      <c r="K18" s="495">
        <v>0</v>
      </c>
      <c r="L18" s="495">
        <v>0</v>
      </c>
      <c r="M18" s="497">
        <v>0</v>
      </c>
      <c r="N18" s="31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</row>
    <row r="19" spans="1:26" s="31" customFormat="1" ht="17.100000000000001" customHeight="1">
      <c r="A19" s="545" t="s">
        <v>590</v>
      </c>
      <c r="B19" s="495">
        <f t="shared" si="1"/>
        <v>57</v>
      </c>
      <c r="C19" s="495">
        <f t="shared" si="1"/>
        <v>63194.680000000015</v>
      </c>
      <c r="D19" s="495">
        <f t="shared" si="1"/>
        <v>645040.54500000004</v>
      </c>
      <c r="E19" s="496">
        <f t="shared" si="1"/>
        <v>105977945870</v>
      </c>
      <c r="F19" s="495">
        <v>52</v>
      </c>
      <c r="G19" s="495">
        <v>52372.320000000014</v>
      </c>
      <c r="H19" s="495">
        <v>643867.745</v>
      </c>
      <c r="I19" s="496">
        <v>90444724870</v>
      </c>
      <c r="J19" s="495">
        <v>5</v>
      </c>
      <c r="K19" s="495">
        <v>10822.36</v>
      </c>
      <c r="L19" s="495">
        <v>1172.8</v>
      </c>
      <c r="M19" s="497">
        <v>15533221000</v>
      </c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</row>
    <row r="20" spans="1:26" s="31" customFormat="1" ht="17.100000000000001" customHeight="1">
      <c r="A20" s="545" t="s">
        <v>591</v>
      </c>
      <c r="B20" s="495">
        <f t="shared" si="1"/>
        <v>69</v>
      </c>
      <c r="C20" s="495">
        <f t="shared" si="1"/>
        <v>52952.26999999999</v>
      </c>
      <c r="D20" s="495">
        <f t="shared" si="1"/>
        <v>15122.356277000001</v>
      </c>
      <c r="E20" s="496">
        <f t="shared" si="1"/>
        <v>29378984194</v>
      </c>
      <c r="F20" s="495">
        <v>66</v>
      </c>
      <c r="G20" s="495">
        <v>52123.289999999986</v>
      </c>
      <c r="H20" s="495">
        <v>14321.873277000001</v>
      </c>
      <c r="I20" s="496">
        <v>28829470624</v>
      </c>
      <c r="J20" s="495">
        <v>3</v>
      </c>
      <c r="K20" s="495">
        <v>828.98</v>
      </c>
      <c r="L20" s="495">
        <v>800.48299999999995</v>
      </c>
      <c r="M20" s="497">
        <v>549513570</v>
      </c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</row>
    <row r="21" spans="1:26" s="31" customFormat="1" ht="17.100000000000001" customHeight="1">
      <c r="A21" s="545" t="s">
        <v>592</v>
      </c>
      <c r="B21" s="495">
        <f t="shared" si="1"/>
        <v>7</v>
      </c>
      <c r="C21" s="495">
        <f t="shared" si="1"/>
        <v>296.99</v>
      </c>
      <c r="D21" s="495">
        <f t="shared" si="1"/>
        <v>257.22199999999998</v>
      </c>
      <c r="E21" s="496">
        <f t="shared" si="1"/>
        <v>235515227</v>
      </c>
      <c r="F21" s="495">
        <v>7</v>
      </c>
      <c r="G21" s="495">
        <v>296.99</v>
      </c>
      <c r="H21" s="495">
        <v>257.22199999999998</v>
      </c>
      <c r="I21" s="496">
        <v>235515227</v>
      </c>
      <c r="J21" s="495">
        <v>0</v>
      </c>
      <c r="K21" s="495">
        <v>0</v>
      </c>
      <c r="L21" s="495">
        <v>0</v>
      </c>
      <c r="M21" s="497">
        <v>0</v>
      </c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</row>
    <row r="22" spans="1:26" s="31" customFormat="1" ht="17.100000000000001" customHeight="1">
      <c r="A22" s="545" t="s">
        <v>593</v>
      </c>
      <c r="B22" s="495">
        <f t="shared" si="1"/>
        <v>1</v>
      </c>
      <c r="C22" s="495">
        <f t="shared" si="1"/>
        <v>2</v>
      </c>
      <c r="D22" s="495">
        <f t="shared" si="1"/>
        <v>0</v>
      </c>
      <c r="E22" s="496">
        <f t="shared" si="1"/>
        <v>0</v>
      </c>
      <c r="F22" s="495">
        <v>1</v>
      </c>
      <c r="G22" s="495">
        <v>2</v>
      </c>
      <c r="H22" s="495">
        <v>0</v>
      </c>
      <c r="I22" s="496">
        <v>0</v>
      </c>
      <c r="J22" s="495">
        <v>0</v>
      </c>
      <c r="K22" s="495">
        <v>0</v>
      </c>
      <c r="L22" s="495">
        <v>0</v>
      </c>
      <c r="M22" s="497">
        <v>0</v>
      </c>
      <c r="O22" s="77"/>
      <c r="P22" s="77"/>
      <c r="Q22" s="77"/>
      <c r="R22" s="77"/>
      <c r="S22" s="77"/>
      <c r="T22" s="77"/>
      <c r="U22" s="77"/>
      <c r="V22" s="77"/>
      <c r="W22" s="50"/>
      <c r="X22" s="50"/>
      <c r="Y22" s="50"/>
      <c r="Z22" s="50"/>
    </row>
    <row r="23" spans="1:26" s="31" customFormat="1" ht="17.100000000000001" customHeight="1">
      <c r="A23" s="545" t="s">
        <v>594</v>
      </c>
      <c r="B23" s="495">
        <f t="shared" ref="B23:E33" si="2">SUM(F23,J23)</f>
        <v>774</v>
      </c>
      <c r="C23" s="495">
        <f t="shared" si="2"/>
        <v>6557438.3200000031</v>
      </c>
      <c r="D23" s="495">
        <f t="shared" si="2"/>
        <v>2874538.8687729985</v>
      </c>
      <c r="E23" s="496">
        <f t="shared" si="2"/>
        <v>314752417085</v>
      </c>
      <c r="F23" s="495">
        <v>646</v>
      </c>
      <c r="G23" s="495">
        <v>6051924.6200000029</v>
      </c>
      <c r="H23" s="495">
        <v>2670858.9387729983</v>
      </c>
      <c r="I23" s="496">
        <v>311923142950</v>
      </c>
      <c r="J23" s="495">
        <v>128</v>
      </c>
      <c r="K23" s="495">
        <v>505513.70000000013</v>
      </c>
      <c r="L23" s="495">
        <v>203679.93</v>
      </c>
      <c r="M23" s="497">
        <v>2829274135</v>
      </c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</row>
    <row r="24" spans="1:26" s="31" customFormat="1" ht="17.100000000000001" customHeight="1">
      <c r="A24" s="545" t="s">
        <v>595</v>
      </c>
      <c r="B24" s="495">
        <f t="shared" si="2"/>
        <v>170</v>
      </c>
      <c r="C24" s="495">
        <f t="shared" si="2"/>
        <v>98899.039999999979</v>
      </c>
      <c r="D24" s="495">
        <f t="shared" si="2"/>
        <v>109680.84264230994</v>
      </c>
      <c r="E24" s="496">
        <f t="shared" si="2"/>
        <v>82318678933</v>
      </c>
      <c r="F24" s="495">
        <v>156</v>
      </c>
      <c r="G24" s="495">
        <v>93943.959999999977</v>
      </c>
      <c r="H24" s="495">
        <v>105910.76264230994</v>
      </c>
      <c r="I24" s="496">
        <v>81267639933</v>
      </c>
      <c r="J24" s="495">
        <v>14</v>
      </c>
      <c r="K24" s="495">
        <v>4955.08</v>
      </c>
      <c r="L24" s="495">
        <v>3770.08</v>
      </c>
      <c r="M24" s="497">
        <v>1051039000</v>
      </c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</row>
    <row r="25" spans="1:26" s="31" customFormat="1" ht="17.100000000000001" customHeight="1">
      <c r="A25" s="545" t="s">
        <v>596</v>
      </c>
      <c r="B25" s="495">
        <f t="shared" si="2"/>
        <v>3</v>
      </c>
      <c r="C25" s="495">
        <f t="shared" si="2"/>
        <v>8743.44</v>
      </c>
      <c r="D25" s="495">
        <f t="shared" si="2"/>
        <v>0</v>
      </c>
      <c r="E25" s="496">
        <f t="shared" si="2"/>
        <v>0</v>
      </c>
      <c r="F25" s="495">
        <v>2</v>
      </c>
      <c r="G25" s="495">
        <v>7936.1</v>
      </c>
      <c r="H25" s="495">
        <v>0</v>
      </c>
      <c r="I25" s="496">
        <v>0</v>
      </c>
      <c r="J25" s="495">
        <v>1</v>
      </c>
      <c r="K25" s="495">
        <v>807.34</v>
      </c>
      <c r="L25" s="495">
        <v>0</v>
      </c>
      <c r="M25" s="497">
        <v>0</v>
      </c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</row>
    <row r="26" spans="1:26" s="31" customFormat="1" ht="17.100000000000001" customHeight="1">
      <c r="A26" s="545" t="s">
        <v>597</v>
      </c>
      <c r="B26" s="495">
        <f t="shared" si="2"/>
        <v>943</v>
      </c>
      <c r="C26" s="495">
        <f t="shared" si="2"/>
        <v>1462729.1799999997</v>
      </c>
      <c r="D26" s="495">
        <f t="shared" si="2"/>
        <v>788992.13749999984</v>
      </c>
      <c r="E26" s="496">
        <f t="shared" si="2"/>
        <v>326194319283</v>
      </c>
      <c r="F26" s="495">
        <v>458</v>
      </c>
      <c r="G26" s="495">
        <v>1285287.6099999996</v>
      </c>
      <c r="H26" s="495">
        <v>750254.35749999981</v>
      </c>
      <c r="I26" s="496">
        <v>288125683595</v>
      </c>
      <c r="J26" s="495">
        <v>485</v>
      </c>
      <c r="K26" s="495">
        <v>177441.57000000004</v>
      </c>
      <c r="L26" s="495">
        <v>38737.78</v>
      </c>
      <c r="M26" s="497">
        <v>38068635688</v>
      </c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</row>
    <row r="27" spans="1:26" s="31" customFormat="1" ht="17.100000000000001" customHeight="1">
      <c r="A27" s="545" t="s">
        <v>598</v>
      </c>
      <c r="B27" s="495">
        <f t="shared" si="2"/>
        <v>24</v>
      </c>
      <c r="C27" s="495">
        <f t="shared" si="2"/>
        <v>208523.65000000005</v>
      </c>
      <c r="D27" s="495">
        <f t="shared" si="2"/>
        <v>252007.42668</v>
      </c>
      <c r="E27" s="496">
        <f t="shared" si="2"/>
        <v>11185518385</v>
      </c>
      <c r="F27" s="495">
        <v>22</v>
      </c>
      <c r="G27" s="495">
        <v>205161.44000000006</v>
      </c>
      <c r="H27" s="495">
        <v>252007.42668</v>
      </c>
      <c r="I27" s="496">
        <v>11185518385</v>
      </c>
      <c r="J27" s="495">
        <v>2</v>
      </c>
      <c r="K27" s="495">
        <v>3362.21</v>
      </c>
      <c r="L27" s="495">
        <v>0</v>
      </c>
      <c r="M27" s="497">
        <v>0</v>
      </c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</row>
    <row r="28" spans="1:26" s="31" customFormat="1" ht="17.100000000000001" customHeight="1">
      <c r="A28" s="545" t="s">
        <v>599</v>
      </c>
      <c r="B28" s="495">
        <f t="shared" si="2"/>
        <v>38</v>
      </c>
      <c r="C28" s="495">
        <f t="shared" si="2"/>
        <v>4528.8700000000008</v>
      </c>
      <c r="D28" s="495">
        <f t="shared" si="2"/>
        <v>1411.364</v>
      </c>
      <c r="E28" s="496">
        <f t="shared" si="2"/>
        <v>4911244297</v>
      </c>
      <c r="F28" s="495">
        <v>10</v>
      </c>
      <c r="G28" s="495">
        <v>2422.11</v>
      </c>
      <c r="H28" s="495">
        <v>852.49300000000005</v>
      </c>
      <c r="I28" s="496">
        <v>4452231597</v>
      </c>
      <c r="J28" s="495">
        <v>28</v>
      </c>
      <c r="K28" s="495">
        <v>2106.7600000000002</v>
      </c>
      <c r="L28" s="495">
        <v>558.87099999999998</v>
      </c>
      <c r="M28" s="497">
        <v>459012700</v>
      </c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</row>
    <row r="29" spans="1:26" s="29" customFormat="1" ht="17.100000000000001" customHeight="1">
      <c r="A29" s="546" t="s">
        <v>600</v>
      </c>
      <c r="B29" s="495">
        <f t="shared" si="2"/>
        <v>5</v>
      </c>
      <c r="C29" s="495">
        <f t="shared" si="2"/>
        <v>42656.280000000006</v>
      </c>
      <c r="D29" s="495">
        <f t="shared" si="2"/>
        <v>35614.850000000006</v>
      </c>
      <c r="E29" s="496">
        <f t="shared" si="2"/>
        <v>4926516200</v>
      </c>
      <c r="F29" s="495">
        <v>5</v>
      </c>
      <c r="G29" s="495">
        <v>42656.280000000006</v>
      </c>
      <c r="H29" s="495">
        <v>35614.850000000006</v>
      </c>
      <c r="I29" s="496">
        <v>4926516200</v>
      </c>
      <c r="J29" s="495">
        <v>0</v>
      </c>
      <c r="K29" s="495">
        <v>0</v>
      </c>
      <c r="L29" s="495">
        <v>0</v>
      </c>
      <c r="M29" s="497">
        <v>0</v>
      </c>
      <c r="N29" s="31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</row>
    <row r="30" spans="1:26" s="31" customFormat="1" ht="17.100000000000001" customHeight="1">
      <c r="A30" s="545" t="s">
        <v>601</v>
      </c>
      <c r="B30" s="495">
        <f t="shared" si="2"/>
        <v>143</v>
      </c>
      <c r="C30" s="495">
        <f t="shared" si="2"/>
        <v>1522888.28</v>
      </c>
      <c r="D30" s="495">
        <f t="shared" si="2"/>
        <v>918412.4879999999</v>
      </c>
      <c r="E30" s="496">
        <f t="shared" si="2"/>
        <v>6837265586</v>
      </c>
      <c r="F30" s="495">
        <v>121</v>
      </c>
      <c r="G30" s="495">
        <v>1519588.27</v>
      </c>
      <c r="H30" s="495">
        <v>916171.36899999995</v>
      </c>
      <c r="I30" s="496">
        <v>5792436211</v>
      </c>
      <c r="J30" s="495">
        <v>22</v>
      </c>
      <c r="K30" s="495">
        <v>3300.01</v>
      </c>
      <c r="L30" s="495">
        <v>2241.1190000000001</v>
      </c>
      <c r="M30" s="497">
        <v>1044829375</v>
      </c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</row>
    <row r="31" spans="1:26" s="29" customFormat="1" ht="17.100000000000001" customHeight="1">
      <c r="A31" s="546" t="s">
        <v>602</v>
      </c>
      <c r="B31" s="495">
        <f t="shared" si="2"/>
        <v>782</v>
      </c>
      <c r="C31" s="495">
        <f t="shared" si="2"/>
        <v>4091319.5</v>
      </c>
      <c r="D31" s="495">
        <f t="shared" si="2"/>
        <v>3494054.6322029596</v>
      </c>
      <c r="E31" s="496">
        <f t="shared" si="2"/>
        <v>1751228824700</v>
      </c>
      <c r="F31" s="495">
        <v>425</v>
      </c>
      <c r="G31" s="495">
        <v>1995587.37</v>
      </c>
      <c r="H31" s="495">
        <v>1553413.95814296</v>
      </c>
      <c r="I31" s="496">
        <v>704851579060</v>
      </c>
      <c r="J31" s="495">
        <v>357</v>
      </c>
      <c r="K31" s="495">
        <v>2095732.1300000001</v>
      </c>
      <c r="L31" s="495">
        <v>1940640.6740599996</v>
      </c>
      <c r="M31" s="497">
        <v>1046377245640</v>
      </c>
      <c r="N31" s="31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</row>
    <row r="32" spans="1:26" s="31" customFormat="1" ht="17.100000000000001" customHeight="1">
      <c r="A32" s="545" t="s">
        <v>603</v>
      </c>
      <c r="B32" s="495">
        <f t="shared" si="2"/>
        <v>210</v>
      </c>
      <c r="C32" s="495">
        <f t="shared" si="2"/>
        <v>1173198.44</v>
      </c>
      <c r="D32" s="495">
        <f t="shared" si="2"/>
        <v>1182795.4939999999</v>
      </c>
      <c r="E32" s="496">
        <f t="shared" si="2"/>
        <v>179133215801</v>
      </c>
      <c r="F32" s="495">
        <v>62</v>
      </c>
      <c r="G32" s="495">
        <v>166993.47999999998</v>
      </c>
      <c r="H32" s="495">
        <v>160312.18799999999</v>
      </c>
      <c r="I32" s="496">
        <v>29467856267</v>
      </c>
      <c r="J32" s="495">
        <v>148</v>
      </c>
      <c r="K32" s="495">
        <v>1006204.96</v>
      </c>
      <c r="L32" s="495">
        <v>1022483.306</v>
      </c>
      <c r="M32" s="497">
        <v>149665359534</v>
      </c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</row>
    <row r="33" spans="1:26" s="31" customFormat="1" ht="17.100000000000001" customHeight="1">
      <c r="A33" s="545" t="s">
        <v>604</v>
      </c>
      <c r="B33" s="495">
        <f t="shared" si="2"/>
        <v>413</v>
      </c>
      <c r="C33" s="495">
        <f t="shared" si="2"/>
        <v>2170584.62</v>
      </c>
      <c r="D33" s="495">
        <f t="shared" si="2"/>
        <v>1887285.6777200007</v>
      </c>
      <c r="E33" s="496">
        <f t="shared" si="2"/>
        <v>176509763119</v>
      </c>
      <c r="F33" s="495">
        <v>387</v>
      </c>
      <c r="G33" s="495">
        <v>2159812.3200000003</v>
      </c>
      <c r="H33" s="495">
        <v>1879550.4377200007</v>
      </c>
      <c r="I33" s="496">
        <v>173922607619</v>
      </c>
      <c r="J33" s="495">
        <v>26</v>
      </c>
      <c r="K33" s="495">
        <v>10772.300000000001</v>
      </c>
      <c r="L33" s="495">
        <v>7735.24</v>
      </c>
      <c r="M33" s="497">
        <v>2587155500</v>
      </c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</row>
    <row r="34" spans="1:26" s="31" customFormat="1" ht="17.100000000000001" customHeight="1" thickBot="1">
      <c r="A34" s="547" t="s">
        <v>605</v>
      </c>
      <c r="B34" s="501">
        <f>SUM(F34,J34)</f>
        <v>622</v>
      </c>
      <c r="C34" s="501">
        <f>SUM(G34,K34)</f>
        <v>1128289.0499999998</v>
      </c>
      <c r="D34" s="501">
        <f>SUM(H34,L34)</f>
        <v>535896.96700000018</v>
      </c>
      <c r="E34" s="502">
        <f>SUM(I34,M34)</f>
        <v>17031388450</v>
      </c>
      <c r="F34" s="501">
        <v>147</v>
      </c>
      <c r="G34" s="501">
        <v>944833.5399999998</v>
      </c>
      <c r="H34" s="501">
        <v>520347.47900000017</v>
      </c>
      <c r="I34" s="502">
        <v>16370781016</v>
      </c>
      <c r="J34" s="501">
        <v>475</v>
      </c>
      <c r="K34" s="501">
        <v>183455.51000000004</v>
      </c>
      <c r="L34" s="501">
        <v>15549.488000000001</v>
      </c>
      <c r="M34" s="503">
        <v>660607434</v>
      </c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</row>
    <row r="35" spans="1:26" s="31" customFormat="1" ht="17.100000000000001" customHeight="1">
      <c r="A35" s="504" t="s">
        <v>606</v>
      </c>
      <c r="B35" s="504"/>
      <c r="C35" s="504"/>
      <c r="D35" s="504"/>
      <c r="E35" s="548"/>
      <c r="F35" s="504"/>
      <c r="G35" s="504"/>
      <c r="H35" s="504"/>
      <c r="I35" s="548"/>
      <c r="J35" s="504"/>
      <c r="K35" s="504"/>
      <c r="L35" s="504"/>
      <c r="M35" s="548"/>
    </row>
    <row r="36" spans="1:26" ht="12">
      <c r="A36" s="127"/>
      <c r="B36" s="127"/>
      <c r="C36" s="127"/>
      <c r="D36" s="127"/>
      <c r="E36" s="128"/>
      <c r="F36" s="127"/>
      <c r="G36" s="127"/>
      <c r="H36" s="127"/>
    </row>
    <row r="37" spans="1:26" ht="12">
      <c r="A37" s="127"/>
      <c r="B37" s="127"/>
      <c r="C37" s="127"/>
      <c r="D37" s="127"/>
      <c r="E37" s="128"/>
      <c r="F37" s="127"/>
      <c r="G37" s="127"/>
      <c r="H37" s="127"/>
    </row>
    <row r="38" spans="1:26" ht="12">
      <c r="A38" s="127"/>
      <c r="B38" s="127"/>
      <c r="C38" s="127"/>
      <c r="D38" s="127"/>
      <c r="E38" s="128"/>
      <c r="F38" s="127"/>
      <c r="G38" s="127"/>
      <c r="H38" s="127"/>
    </row>
    <row r="39" spans="1:26" ht="12">
      <c r="A39" s="127"/>
      <c r="B39" s="127"/>
      <c r="C39" s="127"/>
      <c r="D39" s="127"/>
      <c r="E39" s="128"/>
      <c r="F39" s="127"/>
      <c r="G39" s="127"/>
      <c r="H39" s="127"/>
    </row>
    <row r="40" spans="1:26" ht="12">
      <c r="A40" s="127"/>
      <c r="B40" s="127"/>
      <c r="C40" s="127"/>
      <c r="D40" s="127"/>
      <c r="E40" s="128"/>
      <c r="F40" s="127"/>
      <c r="G40" s="127"/>
      <c r="H40" s="127"/>
    </row>
    <row r="41" spans="1:26" ht="12">
      <c r="A41" s="127"/>
      <c r="B41" s="127"/>
      <c r="C41" s="127"/>
      <c r="D41" s="127"/>
      <c r="E41" s="128"/>
      <c r="F41" s="127"/>
      <c r="G41" s="127"/>
      <c r="H41" s="127"/>
    </row>
    <row r="42" spans="1:26" ht="12">
      <c r="A42" s="127"/>
      <c r="B42" s="127"/>
      <c r="C42" s="127"/>
      <c r="D42" s="127"/>
      <c r="E42" s="128"/>
      <c r="F42" s="127"/>
      <c r="G42" s="127"/>
      <c r="H42" s="127"/>
    </row>
    <row r="43" spans="1:26" ht="12">
      <c r="A43" s="127"/>
      <c r="B43" s="127"/>
      <c r="C43" s="127"/>
      <c r="D43" s="127"/>
      <c r="E43" s="128"/>
      <c r="F43" s="127"/>
      <c r="G43" s="127"/>
      <c r="H43" s="127"/>
    </row>
    <row r="44" spans="1:26" ht="12">
      <c r="A44" s="127"/>
      <c r="B44" s="127"/>
      <c r="C44" s="127"/>
      <c r="D44" s="127"/>
      <c r="E44" s="128"/>
      <c r="F44" s="127"/>
      <c r="G44" s="127"/>
      <c r="H44" s="127"/>
    </row>
    <row r="45" spans="1:26" ht="12">
      <c r="A45" s="127"/>
      <c r="B45" s="127"/>
      <c r="C45" s="127"/>
      <c r="D45" s="127"/>
      <c r="E45" s="128"/>
      <c r="F45" s="127"/>
      <c r="G45" s="127"/>
      <c r="H45" s="127"/>
    </row>
    <row r="46" spans="1:26" ht="12">
      <c r="A46" s="127"/>
      <c r="B46" s="127"/>
      <c r="C46" s="127"/>
      <c r="D46" s="127"/>
      <c r="E46" s="128"/>
      <c r="F46" s="127"/>
      <c r="G46" s="127"/>
      <c r="H46" s="127"/>
    </row>
    <row r="47" spans="1:26" ht="12">
      <c r="A47" s="127"/>
      <c r="B47" s="127"/>
      <c r="C47" s="127"/>
      <c r="D47" s="127"/>
      <c r="E47" s="128"/>
      <c r="F47" s="127"/>
      <c r="G47" s="127"/>
      <c r="H47" s="127"/>
    </row>
    <row r="48" spans="1:26" ht="12">
      <c r="A48" s="127"/>
      <c r="B48" s="127"/>
      <c r="C48" s="127"/>
      <c r="D48" s="127"/>
      <c r="E48" s="128"/>
      <c r="F48" s="127"/>
      <c r="G48" s="127"/>
      <c r="H48" s="127"/>
    </row>
    <row r="49" spans="1:8" ht="12">
      <c r="A49" s="127"/>
      <c r="B49" s="127"/>
      <c r="C49" s="127"/>
      <c r="D49" s="127"/>
      <c r="E49" s="128"/>
      <c r="F49" s="127"/>
      <c r="G49" s="127"/>
      <c r="H49" s="127"/>
    </row>
    <row r="50" spans="1:8" ht="12">
      <c r="A50" s="127"/>
      <c r="B50" s="127"/>
      <c r="C50" s="127"/>
      <c r="D50" s="127"/>
      <c r="E50" s="128"/>
      <c r="F50" s="127"/>
      <c r="G50" s="127"/>
      <c r="H50" s="127"/>
    </row>
    <row r="51" spans="1:8" ht="12">
      <c r="A51" s="127"/>
      <c r="B51" s="127"/>
      <c r="C51" s="127"/>
      <c r="D51" s="127"/>
      <c r="E51" s="128"/>
      <c r="F51" s="127"/>
      <c r="G51" s="127"/>
      <c r="H51" s="127"/>
    </row>
    <row r="52" spans="1:8" ht="12">
      <c r="A52" s="127"/>
      <c r="B52" s="127"/>
      <c r="C52" s="127"/>
      <c r="D52" s="127"/>
      <c r="E52" s="128"/>
      <c r="F52" s="127"/>
      <c r="G52" s="127"/>
      <c r="H52" s="127"/>
    </row>
    <row r="53" spans="1:8" ht="12">
      <c r="A53" s="127"/>
      <c r="B53" s="127"/>
      <c r="C53" s="127"/>
      <c r="D53" s="127"/>
      <c r="E53" s="128"/>
      <c r="F53" s="127"/>
      <c r="G53" s="127"/>
      <c r="H53" s="127"/>
    </row>
    <row r="54" spans="1:8" ht="12">
      <c r="A54" s="127"/>
      <c r="B54" s="127"/>
      <c r="C54" s="127"/>
      <c r="D54" s="127"/>
      <c r="E54" s="128"/>
      <c r="F54" s="127"/>
      <c r="G54" s="127"/>
      <c r="H54" s="127"/>
    </row>
    <row r="55" spans="1:8" ht="12">
      <c r="A55" s="127"/>
      <c r="B55" s="127"/>
      <c r="C55" s="127"/>
      <c r="D55" s="127"/>
      <c r="E55" s="128"/>
      <c r="F55" s="127"/>
      <c r="G55" s="127"/>
      <c r="H55" s="127"/>
    </row>
    <row r="56" spans="1:8" ht="12">
      <c r="A56" s="127"/>
      <c r="B56" s="127"/>
      <c r="C56" s="127"/>
      <c r="D56" s="127"/>
      <c r="E56" s="128"/>
      <c r="F56" s="127"/>
      <c r="G56" s="127"/>
      <c r="H56" s="127"/>
    </row>
    <row r="57" spans="1:8" ht="12">
      <c r="A57" s="127"/>
      <c r="B57" s="127"/>
      <c r="C57" s="127"/>
      <c r="D57" s="127"/>
      <c r="E57" s="128"/>
      <c r="F57" s="127"/>
      <c r="G57" s="127"/>
      <c r="H57" s="127"/>
    </row>
    <row r="58" spans="1:8" ht="12">
      <c r="A58" s="127"/>
      <c r="B58" s="127"/>
      <c r="C58" s="127"/>
      <c r="D58" s="127"/>
      <c r="E58" s="128"/>
      <c r="F58" s="127"/>
      <c r="G58" s="127"/>
      <c r="H58" s="127"/>
    </row>
    <row r="59" spans="1:8" ht="12">
      <c r="A59" s="127"/>
      <c r="B59" s="127"/>
      <c r="C59" s="127"/>
      <c r="D59" s="127"/>
      <c r="E59" s="128"/>
      <c r="F59" s="127"/>
      <c r="G59" s="127"/>
      <c r="H59" s="127"/>
    </row>
    <row r="60" spans="1:8" ht="12">
      <c r="A60" s="127"/>
      <c r="B60" s="127"/>
      <c r="C60" s="127"/>
      <c r="D60" s="127"/>
      <c r="E60" s="128"/>
      <c r="F60" s="127"/>
      <c r="G60" s="127"/>
      <c r="H60" s="127"/>
    </row>
    <row r="61" spans="1:8" ht="12">
      <c r="A61" s="127"/>
      <c r="B61" s="127"/>
      <c r="C61" s="127"/>
      <c r="D61" s="127"/>
      <c r="E61" s="128"/>
      <c r="F61" s="127"/>
      <c r="G61" s="127"/>
      <c r="H61" s="127"/>
    </row>
    <row r="62" spans="1:8" ht="12">
      <c r="A62" s="127"/>
      <c r="B62" s="127"/>
      <c r="C62" s="127"/>
      <c r="D62" s="127"/>
      <c r="E62" s="128"/>
      <c r="F62" s="127"/>
      <c r="G62" s="127"/>
      <c r="H62" s="127"/>
    </row>
    <row r="63" spans="1:8" ht="12">
      <c r="A63" s="127"/>
      <c r="B63" s="127"/>
      <c r="C63" s="127"/>
      <c r="D63" s="127"/>
      <c r="E63" s="128"/>
      <c r="F63" s="127"/>
      <c r="G63" s="127"/>
      <c r="H63" s="127"/>
    </row>
    <row r="64" spans="1:8" ht="12">
      <c r="A64" s="127"/>
      <c r="B64" s="127"/>
      <c r="C64" s="127"/>
      <c r="D64" s="127"/>
      <c r="E64" s="128"/>
      <c r="F64" s="127"/>
      <c r="G64" s="127"/>
      <c r="H64" s="127"/>
    </row>
    <row r="65" spans="1:8" ht="12">
      <c r="A65" s="127"/>
      <c r="B65" s="127"/>
      <c r="C65" s="127"/>
      <c r="D65" s="127"/>
      <c r="E65" s="128"/>
      <c r="F65" s="127"/>
      <c r="G65" s="127"/>
      <c r="H65" s="127"/>
    </row>
    <row r="66" spans="1:8" ht="12">
      <c r="A66" s="127"/>
      <c r="B66" s="127"/>
      <c r="C66" s="127"/>
      <c r="D66" s="127"/>
      <c r="E66" s="128"/>
      <c r="F66" s="127"/>
      <c r="G66" s="127"/>
      <c r="H66" s="127"/>
    </row>
    <row r="67" spans="1:8" ht="12">
      <c r="A67" s="127"/>
      <c r="B67" s="127"/>
      <c r="C67" s="127"/>
      <c r="D67" s="127"/>
      <c r="E67" s="128"/>
      <c r="F67" s="127"/>
      <c r="G67" s="127"/>
      <c r="H67" s="127"/>
    </row>
    <row r="68" spans="1:8" ht="12">
      <c r="A68" s="127"/>
      <c r="B68" s="127"/>
      <c r="C68" s="127"/>
      <c r="D68" s="127"/>
      <c r="E68" s="128"/>
      <c r="F68" s="127"/>
      <c r="G68" s="127"/>
      <c r="H68" s="127"/>
    </row>
    <row r="69" spans="1:8" ht="12">
      <c r="A69" s="127"/>
      <c r="B69" s="127"/>
      <c r="C69" s="127"/>
      <c r="D69" s="127"/>
      <c r="E69" s="128"/>
      <c r="F69" s="127"/>
      <c r="G69" s="127"/>
      <c r="H69" s="127"/>
    </row>
    <row r="70" spans="1:8" ht="12">
      <c r="A70" s="127"/>
      <c r="B70" s="127"/>
      <c r="C70" s="127"/>
      <c r="D70" s="127"/>
      <c r="E70" s="128"/>
      <c r="F70" s="127"/>
      <c r="G70" s="127"/>
      <c r="H70" s="127"/>
    </row>
    <row r="71" spans="1:8" ht="12">
      <c r="A71" s="127"/>
      <c r="B71" s="127"/>
      <c r="C71" s="127"/>
      <c r="D71" s="127"/>
      <c r="E71" s="128"/>
      <c r="F71" s="127"/>
      <c r="G71" s="127"/>
      <c r="H71" s="127"/>
    </row>
  </sheetData>
  <mergeCells count="4">
    <mergeCell ref="A4:A5"/>
    <mergeCell ref="B4:E4"/>
    <mergeCell ref="F4:I4"/>
    <mergeCell ref="J4:M4"/>
  </mergeCells>
  <phoneticPr fontId="10" type="noConversion"/>
  <pageMargins left="0.78740157480314965" right="0.78740157480314965" top="0.70866141732283472" bottom="0.70866141732283472" header="0.31496062992125984" footer="0.31496062992125984"/>
  <pageSetup paperSize="9" scale="80" firstPageNumber="29" orientation="landscape" r:id="rId1"/>
  <headerFooter differentOddEven="1" scaleWithDoc="0" alignWithMargins="0">
    <oddFooter>&amp;L&amp;9Ⅱ. 폐기물 재활용실적&amp;C-&amp;P--&amp;R&amp;9 2. 2014년 재활용실적(2. 폐기물종류별)</oddFooter>
    <evenHeader>&amp;L&amp;9Ⅱ. 폐기물 재활용실적&amp;C-&amp;P--&amp;R&amp;9 2. 2014년 재활용실적(2. 폐기물종류별)</even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0"/>
  <sheetViews>
    <sheetView view="pageBreakPreview" zoomScale="85" zoomScaleSheetLayoutView="85" workbookViewId="0"/>
  </sheetViews>
  <sheetFormatPr defaultRowHeight="13.5"/>
  <cols>
    <col min="1" max="1" width="16.44140625" style="12" customWidth="1"/>
    <col min="2" max="2" width="7.33203125" style="12" customWidth="1"/>
    <col min="3" max="4" width="10.33203125" style="12" customWidth="1"/>
    <col min="5" max="5" width="13.109375" style="89" customWidth="1"/>
    <col min="6" max="6" width="7.33203125" style="12" customWidth="1"/>
    <col min="7" max="8" width="10.33203125" style="12" customWidth="1"/>
    <col min="9" max="9" width="13.109375" style="89" customWidth="1"/>
    <col min="10" max="10" width="7.33203125" style="12" customWidth="1"/>
    <col min="11" max="12" width="10.33203125" style="12" customWidth="1"/>
    <col min="13" max="13" width="13.109375" style="89" customWidth="1"/>
    <col min="14" max="25" width="8.88671875" style="12"/>
    <col min="26" max="26" width="11.109375" style="12" customWidth="1"/>
    <col min="27" max="16384" width="8.88671875" style="12"/>
  </cols>
  <sheetData>
    <row r="1" spans="1:26" ht="27.95" customHeight="1">
      <c r="A1" s="631" t="s">
        <v>753</v>
      </c>
      <c r="B1" s="109"/>
      <c r="C1" s="109"/>
      <c r="D1" s="109"/>
      <c r="E1" s="177"/>
      <c r="F1" s="109"/>
      <c r="G1" s="109"/>
      <c r="H1" s="109"/>
      <c r="I1" s="112"/>
      <c r="J1" s="111"/>
      <c r="K1" s="111"/>
      <c r="L1" s="111"/>
      <c r="M1" s="112"/>
    </row>
    <row r="2" spans="1:26" ht="9" customHeight="1">
      <c r="A2" s="110"/>
      <c r="B2" s="109"/>
      <c r="C2" s="109"/>
      <c r="D2" s="109"/>
      <c r="E2" s="177"/>
      <c r="F2" s="109"/>
      <c r="G2" s="109"/>
      <c r="H2" s="109"/>
      <c r="I2" s="112"/>
      <c r="J2" s="111"/>
      <c r="K2" s="111"/>
      <c r="L2" s="111"/>
      <c r="M2" s="112"/>
    </row>
    <row r="3" spans="1:26" ht="26.1" customHeight="1">
      <c r="A3" s="179" t="s">
        <v>745</v>
      </c>
      <c r="B3" s="258"/>
      <c r="C3" s="258"/>
      <c r="D3" s="258"/>
      <c r="E3" s="259"/>
      <c r="F3" s="260"/>
      <c r="G3" s="260"/>
      <c r="H3" s="260"/>
      <c r="I3" s="113"/>
      <c r="J3" s="114"/>
      <c r="K3" s="114"/>
      <c r="L3" s="114"/>
      <c r="M3" s="113"/>
    </row>
    <row r="4" spans="1:26" ht="5.25" customHeight="1" thickBot="1">
      <c r="A4" s="261"/>
      <c r="B4" s="260"/>
      <c r="C4" s="260"/>
      <c r="D4" s="260"/>
      <c r="E4" s="259"/>
      <c r="F4" s="260"/>
      <c r="G4" s="260"/>
      <c r="H4" s="260"/>
      <c r="I4" s="113"/>
      <c r="J4" s="114"/>
      <c r="K4" s="114"/>
      <c r="L4" s="114"/>
      <c r="M4" s="113"/>
    </row>
    <row r="5" spans="1:26" ht="23.1" customHeight="1">
      <c r="A5" s="802" t="s">
        <v>607</v>
      </c>
      <c r="B5" s="804" t="s">
        <v>555</v>
      </c>
      <c r="C5" s="804"/>
      <c r="D5" s="804"/>
      <c r="E5" s="804"/>
      <c r="F5" s="804" t="s">
        <v>566</v>
      </c>
      <c r="G5" s="804"/>
      <c r="H5" s="804"/>
      <c r="I5" s="805"/>
      <c r="J5" s="805" t="s">
        <v>567</v>
      </c>
      <c r="K5" s="805"/>
      <c r="L5" s="805"/>
      <c r="M5" s="806"/>
    </row>
    <row r="6" spans="1:26" ht="62.25" customHeight="1" thickBot="1">
      <c r="A6" s="803"/>
      <c r="B6" s="371" t="s">
        <v>550</v>
      </c>
      <c r="C6" s="371" t="s">
        <v>568</v>
      </c>
      <c r="D6" s="371" t="s">
        <v>551</v>
      </c>
      <c r="E6" s="533" t="s">
        <v>569</v>
      </c>
      <c r="F6" s="371" t="s">
        <v>550</v>
      </c>
      <c r="G6" s="371" t="s">
        <v>568</v>
      </c>
      <c r="H6" s="371" t="s">
        <v>551</v>
      </c>
      <c r="I6" s="549" t="s">
        <v>569</v>
      </c>
      <c r="J6" s="550" t="s">
        <v>550</v>
      </c>
      <c r="K6" s="550" t="s">
        <v>568</v>
      </c>
      <c r="L6" s="550" t="s">
        <v>551</v>
      </c>
      <c r="M6" s="551" t="s">
        <v>569</v>
      </c>
    </row>
    <row r="7" spans="1:26" ht="23.45" customHeight="1" thickBot="1">
      <c r="A7" s="552" t="s">
        <v>608</v>
      </c>
      <c r="B7" s="553">
        <f t="shared" ref="B7:E22" si="0">SUM(F7,J7)</f>
        <v>9059</v>
      </c>
      <c r="C7" s="553">
        <f t="shared" si="0"/>
        <v>45485653.140000008</v>
      </c>
      <c r="D7" s="553">
        <f t="shared" si="0"/>
        <v>34915540.614643373</v>
      </c>
      <c r="E7" s="554">
        <f t="shared" si="0"/>
        <v>6044643610182</v>
      </c>
      <c r="F7" s="553">
        <f t="shared" ref="F7:M7" si="1">SUM(F8:F24)</f>
        <v>7007</v>
      </c>
      <c r="G7" s="553">
        <f t="shared" si="1"/>
        <v>39017759.940000005</v>
      </c>
      <c r="H7" s="553">
        <f t="shared" si="1"/>
        <v>30421931.927383371</v>
      </c>
      <c r="I7" s="555">
        <f t="shared" si="1"/>
        <v>4622755872843</v>
      </c>
      <c r="J7" s="556">
        <f t="shared" si="1"/>
        <v>2052</v>
      </c>
      <c r="K7" s="556">
        <f t="shared" si="1"/>
        <v>6467893.2000000011</v>
      </c>
      <c r="L7" s="556">
        <f t="shared" si="1"/>
        <v>4493608.6872599991</v>
      </c>
      <c r="M7" s="557">
        <f t="shared" si="1"/>
        <v>1421887737339</v>
      </c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</row>
    <row r="8" spans="1:26" ht="23.45" customHeight="1" thickTop="1">
      <c r="A8" s="558" t="s">
        <v>104</v>
      </c>
      <c r="B8" s="231">
        <f t="shared" si="0"/>
        <v>17</v>
      </c>
      <c r="C8" s="231">
        <f t="shared" si="0"/>
        <v>36238.53</v>
      </c>
      <c r="D8" s="231">
        <f t="shared" si="0"/>
        <v>11864.46</v>
      </c>
      <c r="E8" s="559">
        <f t="shared" si="0"/>
        <v>1804610880</v>
      </c>
      <c r="F8" s="231">
        <v>2</v>
      </c>
      <c r="G8" s="231">
        <v>7248.4299999999994</v>
      </c>
      <c r="H8" s="231">
        <v>7247.36</v>
      </c>
      <c r="I8" s="560">
        <v>57978880</v>
      </c>
      <c r="J8" s="561">
        <v>15</v>
      </c>
      <c r="K8" s="561">
        <v>28990.1</v>
      </c>
      <c r="L8" s="561">
        <v>4617.1000000000004</v>
      </c>
      <c r="M8" s="562">
        <v>1746632000</v>
      </c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</row>
    <row r="9" spans="1:26" s="36" customFormat="1" ht="23.45" customHeight="1">
      <c r="A9" s="563" t="s">
        <v>105</v>
      </c>
      <c r="B9" s="231">
        <f t="shared" si="0"/>
        <v>197</v>
      </c>
      <c r="C9" s="231">
        <f t="shared" si="0"/>
        <v>666131.52</v>
      </c>
      <c r="D9" s="231">
        <f t="shared" si="0"/>
        <v>541153.10877000005</v>
      </c>
      <c r="E9" s="559">
        <f t="shared" si="0"/>
        <v>136687471436</v>
      </c>
      <c r="F9" s="231">
        <v>159</v>
      </c>
      <c r="G9" s="231">
        <v>551768.69999999995</v>
      </c>
      <c r="H9" s="231">
        <v>428996.99277000001</v>
      </c>
      <c r="I9" s="560">
        <v>60822417675</v>
      </c>
      <c r="J9" s="561">
        <v>38</v>
      </c>
      <c r="K9" s="561">
        <v>114362.82</v>
      </c>
      <c r="L9" s="561">
        <v>112156.11600000001</v>
      </c>
      <c r="M9" s="564">
        <v>75865053761</v>
      </c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</row>
    <row r="10" spans="1:26" s="36" customFormat="1" ht="23.45" customHeight="1">
      <c r="A10" s="563" t="s">
        <v>106</v>
      </c>
      <c r="B10" s="231">
        <f t="shared" si="0"/>
        <v>272</v>
      </c>
      <c r="C10" s="231">
        <f t="shared" si="0"/>
        <v>918940.16000000003</v>
      </c>
      <c r="D10" s="231">
        <f t="shared" si="0"/>
        <v>764232.01693509996</v>
      </c>
      <c r="E10" s="559">
        <f t="shared" si="0"/>
        <v>281947355471</v>
      </c>
      <c r="F10" s="231">
        <v>207</v>
      </c>
      <c r="G10" s="231">
        <v>266705.39999999991</v>
      </c>
      <c r="H10" s="231">
        <v>123713.71293509999</v>
      </c>
      <c r="I10" s="560">
        <v>72602211774</v>
      </c>
      <c r="J10" s="561">
        <v>65</v>
      </c>
      <c r="K10" s="561">
        <v>652234.76000000013</v>
      </c>
      <c r="L10" s="561">
        <v>640518.304</v>
      </c>
      <c r="M10" s="564">
        <v>209345143697</v>
      </c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</row>
    <row r="11" spans="1:26" s="36" customFormat="1" ht="23.45" customHeight="1">
      <c r="A11" s="563" t="s">
        <v>107</v>
      </c>
      <c r="B11" s="231">
        <f t="shared" si="0"/>
        <v>390</v>
      </c>
      <c r="C11" s="231">
        <f t="shared" si="0"/>
        <v>2567408.17</v>
      </c>
      <c r="D11" s="231">
        <f t="shared" si="0"/>
        <v>2385509.9069143105</v>
      </c>
      <c r="E11" s="559">
        <f t="shared" si="0"/>
        <v>368739082608</v>
      </c>
      <c r="F11" s="231">
        <v>347</v>
      </c>
      <c r="G11" s="231">
        <v>2449829.5099999998</v>
      </c>
      <c r="H11" s="231">
        <v>2280097.9539143103</v>
      </c>
      <c r="I11" s="560">
        <v>359783321827</v>
      </c>
      <c r="J11" s="561">
        <v>43</v>
      </c>
      <c r="K11" s="561">
        <v>117578.65999999999</v>
      </c>
      <c r="L11" s="561">
        <v>105411.95299999999</v>
      </c>
      <c r="M11" s="564">
        <v>8955760781</v>
      </c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</row>
    <row r="12" spans="1:26" s="36" customFormat="1" ht="23.45" customHeight="1">
      <c r="A12" s="563" t="s">
        <v>108</v>
      </c>
      <c r="B12" s="231">
        <f t="shared" si="0"/>
        <v>175</v>
      </c>
      <c r="C12" s="231">
        <f t="shared" si="0"/>
        <v>356502.35000000003</v>
      </c>
      <c r="D12" s="231">
        <f t="shared" si="0"/>
        <v>304249.30099999998</v>
      </c>
      <c r="E12" s="559">
        <f t="shared" si="0"/>
        <v>105124963844</v>
      </c>
      <c r="F12" s="231">
        <v>118</v>
      </c>
      <c r="G12" s="231">
        <v>142808.72000000003</v>
      </c>
      <c r="H12" s="231">
        <v>104673.62</v>
      </c>
      <c r="I12" s="560">
        <v>67563304034</v>
      </c>
      <c r="J12" s="561">
        <v>57</v>
      </c>
      <c r="K12" s="561">
        <v>213693.63</v>
      </c>
      <c r="L12" s="561">
        <v>199575.68100000001</v>
      </c>
      <c r="M12" s="564">
        <v>37561659810</v>
      </c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</row>
    <row r="13" spans="1:26" s="36" customFormat="1" ht="23.45" customHeight="1">
      <c r="A13" s="563" t="s">
        <v>109</v>
      </c>
      <c r="B13" s="231">
        <f t="shared" si="0"/>
        <v>104</v>
      </c>
      <c r="C13" s="231">
        <f t="shared" si="0"/>
        <v>194172.54000000004</v>
      </c>
      <c r="D13" s="231">
        <f t="shared" si="0"/>
        <v>186257.228</v>
      </c>
      <c r="E13" s="559">
        <f t="shared" si="0"/>
        <v>31194369858</v>
      </c>
      <c r="F13" s="231">
        <v>57</v>
      </c>
      <c r="G13" s="231">
        <v>107831.47</v>
      </c>
      <c r="H13" s="231">
        <v>112269.71799999999</v>
      </c>
      <c r="I13" s="560">
        <v>18161446858</v>
      </c>
      <c r="J13" s="561">
        <v>47</v>
      </c>
      <c r="K13" s="561">
        <v>86341.070000000022</v>
      </c>
      <c r="L13" s="561">
        <v>73987.509999999995</v>
      </c>
      <c r="M13" s="564">
        <v>13032923000</v>
      </c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</row>
    <row r="14" spans="1:26" s="36" customFormat="1" ht="23.45" customHeight="1">
      <c r="A14" s="563" t="s">
        <v>110</v>
      </c>
      <c r="B14" s="231">
        <f t="shared" si="0"/>
        <v>389</v>
      </c>
      <c r="C14" s="231">
        <f t="shared" si="0"/>
        <v>1776764.5399999998</v>
      </c>
      <c r="D14" s="231">
        <f t="shared" si="0"/>
        <v>2330986.5550000002</v>
      </c>
      <c r="E14" s="559">
        <f t="shared" si="0"/>
        <v>648351340250</v>
      </c>
      <c r="F14" s="231">
        <v>335</v>
      </c>
      <c r="G14" s="231">
        <v>1501513.3599999999</v>
      </c>
      <c r="H14" s="231">
        <v>2075659.4170000001</v>
      </c>
      <c r="I14" s="560">
        <v>499445150750</v>
      </c>
      <c r="J14" s="561">
        <v>54</v>
      </c>
      <c r="K14" s="561">
        <v>275251.17999999993</v>
      </c>
      <c r="L14" s="561">
        <v>255327.13799999998</v>
      </c>
      <c r="M14" s="564">
        <v>148906189500</v>
      </c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</row>
    <row r="15" spans="1:26" s="36" customFormat="1" ht="23.45" customHeight="1">
      <c r="A15" s="563" t="s">
        <v>111</v>
      </c>
      <c r="B15" s="231">
        <f t="shared" si="0"/>
        <v>81</v>
      </c>
      <c r="C15" s="231">
        <f t="shared" si="0"/>
        <v>310525.64</v>
      </c>
      <c r="D15" s="231">
        <f t="shared" si="0"/>
        <v>301662.12400000001</v>
      </c>
      <c r="E15" s="559">
        <f t="shared" si="0"/>
        <v>14065741151</v>
      </c>
      <c r="F15" s="231">
        <v>44</v>
      </c>
      <c r="G15" s="231">
        <v>231522.05</v>
      </c>
      <c r="H15" s="231">
        <v>202252.12400000001</v>
      </c>
      <c r="I15" s="560">
        <v>13004761151</v>
      </c>
      <c r="J15" s="561">
        <v>37</v>
      </c>
      <c r="K15" s="561">
        <v>79003.590000000011</v>
      </c>
      <c r="L15" s="561">
        <v>99410</v>
      </c>
      <c r="M15" s="564">
        <v>1060980000</v>
      </c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</row>
    <row r="16" spans="1:26" s="36" customFormat="1" ht="23.45" customHeight="1">
      <c r="A16" s="563" t="s">
        <v>609</v>
      </c>
      <c r="B16" s="231">
        <f t="shared" si="0"/>
        <v>1840</v>
      </c>
      <c r="C16" s="231">
        <f t="shared" si="0"/>
        <v>5922776.9599999981</v>
      </c>
      <c r="D16" s="231">
        <f t="shared" si="0"/>
        <v>4474461.3185319602</v>
      </c>
      <c r="E16" s="559">
        <f t="shared" si="0"/>
        <v>1169830706333</v>
      </c>
      <c r="F16" s="231">
        <v>1485</v>
      </c>
      <c r="G16" s="231">
        <v>4805496.8699999982</v>
      </c>
      <c r="H16" s="231">
        <v>3735553.0575319598</v>
      </c>
      <c r="I16" s="560">
        <v>973542085060</v>
      </c>
      <c r="J16" s="561">
        <v>355</v>
      </c>
      <c r="K16" s="561">
        <v>1117280.0900000001</v>
      </c>
      <c r="L16" s="561">
        <v>738908.26099999994</v>
      </c>
      <c r="M16" s="564">
        <v>196288621273</v>
      </c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</row>
    <row r="17" spans="1:26" s="36" customFormat="1" ht="23.45" customHeight="1">
      <c r="A17" s="563" t="s">
        <v>610</v>
      </c>
      <c r="B17" s="231">
        <f t="shared" si="0"/>
        <v>383</v>
      </c>
      <c r="C17" s="231">
        <f t="shared" si="0"/>
        <v>3414835.58</v>
      </c>
      <c r="D17" s="231">
        <f t="shared" si="0"/>
        <v>402297.07171999989</v>
      </c>
      <c r="E17" s="559">
        <f t="shared" si="0"/>
        <v>79691623347</v>
      </c>
      <c r="F17" s="231">
        <v>176</v>
      </c>
      <c r="G17" s="231">
        <v>3270122.5700000003</v>
      </c>
      <c r="H17" s="231">
        <v>289541.83571999992</v>
      </c>
      <c r="I17" s="560">
        <v>58484384769</v>
      </c>
      <c r="J17" s="561">
        <v>207</v>
      </c>
      <c r="K17" s="561">
        <v>144713.01</v>
      </c>
      <c r="L17" s="561">
        <v>112755.236</v>
      </c>
      <c r="M17" s="564">
        <v>21207238578</v>
      </c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</row>
    <row r="18" spans="1:26" s="36" customFormat="1" ht="23.45" customHeight="1">
      <c r="A18" s="563" t="s">
        <v>112</v>
      </c>
      <c r="B18" s="231">
        <f t="shared" si="0"/>
        <v>566</v>
      </c>
      <c r="C18" s="231">
        <f t="shared" si="0"/>
        <v>4296625.9700000007</v>
      </c>
      <c r="D18" s="231">
        <f t="shared" si="0"/>
        <v>756213.44740000006</v>
      </c>
      <c r="E18" s="559">
        <f t="shared" si="0"/>
        <v>283957703761</v>
      </c>
      <c r="F18" s="231">
        <v>467</v>
      </c>
      <c r="G18" s="231">
        <v>4206866.120000001</v>
      </c>
      <c r="H18" s="231">
        <v>686813.15240000002</v>
      </c>
      <c r="I18" s="560">
        <v>250271064801</v>
      </c>
      <c r="J18" s="561">
        <v>99</v>
      </c>
      <c r="K18" s="561">
        <v>89759.849999999991</v>
      </c>
      <c r="L18" s="561">
        <v>69400.294999999998</v>
      </c>
      <c r="M18" s="564">
        <v>33686638960</v>
      </c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</row>
    <row r="19" spans="1:26" s="36" customFormat="1" ht="23.45" customHeight="1">
      <c r="A19" s="563" t="s">
        <v>611</v>
      </c>
      <c r="B19" s="231">
        <f t="shared" si="0"/>
        <v>658</v>
      </c>
      <c r="C19" s="231">
        <f t="shared" si="0"/>
        <v>4464955.26</v>
      </c>
      <c r="D19" s="231">
        <f t="shared" si="0"/>
        <v>4457902.140031999</v>
      </c>
      <c r="E19" s="559">
        <f t="shared" si="0"/>
        <v>661960733878</v>
      </c>
      <c r="F19" s="231">
        <v>484</v>
      </c>
      <c r="G19" s="231">
        <v>2971049.76</v>
      </c>
      <c r="H19" s="231">
        <v>3152588.6286919992</v>
      </c>
      <c r="I19" s="560">
        <v>539632026524</v>
      </c>
      <c r="J19" s="561">
        <v>174</v>
      </c>
      <c r="K19" s="561">
        <v>1493905.5</v>
      </c>
      <c r="L19" s="561">
        <v>1305313.5113399997</v>
      </c>
      <c r="M19" s="564">
        <v>122328707354</v>
      </c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</row>
    <row r="20" spans="1:26" s="36" customFormat="1" ht="23.45" customHeight="1">
      <c r="A20" s="563" t="s">
        <v>113</v>
      </c>
      <c r="B20" s="231">
        <f t="shared" si="0"/>
        <v>724</v>
      </c>
      <c r="C20" s="231">
        <f t="shared" si="0"/>
        <v>2266651.8899999997</v>
      </c>
      <c r="D20" s="231">
        <f t="shared" si="0"/>
        <v>2384716.4821199994</v>
      </c>
      <c r="E20" s="559">
        <f t="shared" si="0"/>
        <v>162645938409</v>
      </c>
      <c r="F20" s="231">
        <v>511</v>
      </c>
      <c r="G20" s="231">
        <v>1895846.5299999998</v>
      </c>
      <c r="H20" s="231">
        <v>2285553.9593999996</v>
      </c>
      <c r="I20" s="560">
        <v>139506436201</v>
      </c>
      <c r="J20" s="561">
        <v>213</v>
      </c>
      <c r="K20" s="561">
        <v>370805.35999999993</v>
      </c>
      <c r="L20" s="561">
        <v>99162.522719999994</v>
      </c>
      <c r="M20" s="564">
        <v>23139502208</v>
      </c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</row>
    <row r="21" spans="1:26" s="36" customFormat="1" ht="23.45" customHeight="1">
      <c r="A21" s="563" t="s">
        <v>114</v>
      </c>
      <c r="B21" s="231">
        <f t="shared" si="0"/>
        <v>475</v>
      </c>
      <c r="C21" s="231">
        <f t="shared" si="0"/>
        <v>9048448.8800000027</v>
      </c>
      <c r="D21" s="231">
        <f t="shared" si="0"/>
        <v>5060117.9501999998</v>
      </c>
      <c r="E21" s="559">
        <f t="shared" si="0"/>
        <v>352530221713</v>
      </c>
      <c r="F21" s="231">
        <v>335</v>
      </c>
      <c r="G21" s="231">
        <v>8519912.9600000028</v>
      </c>
      <c r="H21" s="231">
        <v>5009473.4739999995</v>
      </c>
      <c r="I21" s="560">
        <v>326442445637</v>
      </c>
      <c r="J21" s="561">
        <v>140</v>
      </c>
      <c r="K21" s="561">
        <v>528535.92000000004</v>
      </c>
      <c r="L21" s="561">
        <v>50644.476199999997</v>
      </c>
      <c r="M21" s="564">
        <v>26087776076</v>
      </c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</row>
    <row r="22" spans="1:26" s="36" customFormat="1" ht="23.45" customHeight="1">
      <c r="A22" s="563" t="s">
        <v>115</v>
      </c>
      <c r="B22" s="231">
        <f t="shared" si="0"/>
        <v>1405</v>
      </c>
      <c r="C22" s="231">
        <f t="shared" si="0"/>
        <v>5581608.5000000009</v>
      </c>
      <c r="D22" s="231">
        <f t="shared" si="0"/>
        <v>8036621.7037299983</v>
      </c>
      <c r="E22" s="559">
        <f t="shared" si="0"/>
        <v>1169152481215</v>
      </c>
      <c r="F22" s="231">
        <v>1165</v>
      </c>
      <c r="G22" s="231">
        <v>5141722.2100000009</v>
      </c>
      <c r="H22" s="231">
        <v>7635958.2607299984</v>
      </c>
      <c r="I22" s="560">
        <v>797447000027</v>
      </c>
      <c r="J22" s="561">
        <v>240</v>
      </c>
      <c r="K22" s="561">
        <v>439886.29</v>
      </c>
      <c r="L22" s="561">
        <v>400663.44300000003</v>
      </c>
      <c r="M22" s="564">
        <v>371705481188</v>
      </c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</row>
    <row r="23" spans="1:26" s="36" customFormat="1" ht="23.45" customHeight="1">
      <c r="A23" s="563" t="s">
        <v>116</v>
      </c>
      <c r="B23" s="231">
        <f t="shared" ref="B23:E23" si="2">SUM(F23,J23)</f>
        <v>1241</v>
      </c>
      <c r="C23" s="231">
        <f t="shared" si="2"/>
        <v>3475963.7100000004</v>
      </c>
      <c r="D23" s="231">
        <f t="shared" si="2"/>
        <v>2294302.11729</v>
      </c>
      <c r="E23" s="559">
        <f t="shared" si="2"/>
        <v>535860131102</v>
      </c>
      <c r="F23" s="231">
        <v>1031</v>
      </c>
      <c r="G23" s="231">
        <v>2821751.3200000003</v>
      </c>
      <c r="H23" s="231">
        <v>2110031.48129</v>
      </c>
      <c r="I23" s="560">
        <v>418360946357</v>
      </c>
      <c r="J23" s="561">
        <v>210</v>
      </c>
      <c r="K23" s="561">
        <v>654212.39000000013</v>
      </c>
      <c r="L23" s="561">
        <v>184270.636</v>
      </c>
      <c r="M23" s="564">
        <v>117499184745</v>
      </c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</row>
    <row r="24" spans="1:26" s="36" customFormat="1" ht="23.45" customHeight="1" thickBot="1">
      <c r="A24" s="565" t="s">
        <v>612</v>
      </c>
      <c r="B24" s="383">
        <f>SUM(F24,J24)</f>
        <v>142</v>
      </c>
      <c r="C24" s="383">
        <f>SUM(G24,K24)</f>
        <v>187102.94</v>
      </c>
      <c r="D24" s="383">
        <f>SUM(H24,L24)</f>
        <v>222993.68300000002</v>
      </c>
      <c r="E24" s="566">
        <f>SUM(I24,M24)</f>
        <v>41099134926</v>
      </c>
      <c r="F24" s="383">
        <v>84</v>
      </c>
      <c r="G24" s="383">
        <v>125763.95999999999</v>
      </c>
      <c r="H24" s="383">
        <v>181507.179</v>
      </c>
      <c r="I24" s="567">
        <v>27628890518</v>
      </c>
      <c r="J24" s="568">
        <v>58</v>
      </c>
      <c r="K24" s="568">
        <v>61338.98</v>
      </c>
      <c r="L24" s="568">
        <v>41486.504000000001</v>
      </c>
      <c r="M24" s="569">
        <v>13470244408</v>
      </c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</row>
    <row r="25" spans="1:26" ht="17.25" customHeight="1">
      <c r="A25" s="123" t="s">
        <v>613</v>
      </c>
      <c r="B25" s="262"/>
      <c r="C25" s="262"/>
      <c r="D25" s="262"/>
      <c r="E25" s="263"/>
      <c r="F25" s="262"/>
      <c r="G25" s="262"/>
      <c r="H25" s="262"/>
      <c r="I25" s="116"/>
      <c r="J25" s="115"/>
      <c r="K25" s="115"/>
      <c r="L25" s="115"/>
      <c r="M25" s="116"/>
    </row>
    <row r="26" spans="1:26" ht="16.5">
      <c r="A26" s="109"/>
      <c r="B26" s="109"/>
      <c r="C26" s="109"/>
      <c r="D26" s="109"/>
      <c r="E26" s="177"/>
      <c r="F26" s="109"/>
      <c r="G26" s="109"/>
      <c r="H26" s="109"/>
    </row>
    <row r="27" spans="1:26" ht="16.5">
      <c r="A27" s="109"/>
      <c r="B27" s="109"/>
      <c r="C27" s="109"/>
      <c r="D27" s="109"/>
      <c r="E27" s="177"/>
      <c r="F27" s="109"/>
      <c r="G27" s="109"/>
      <c r="H27" s="109"/>
    </row>
    <row r="28" spans="1:26" ht="16.5">
      <c r="A28" s="109"/>
      <c r="B28" s="109"/>
      <c r="C28" s="109"/>
      <c r="D28" s="109"/>
      <c r="E28" s="177"/>
      <c r="F28" s="109"/>
      <c r="G28" s="109"/>
      <c r="H28" s="109"/>
    </row>
    <row r="29" spans="1:26" ht="16.5">
      <c r="A29" s="109"/>
      <c r="B29" s="109"/>
      <c r="C29" s="109"/>
      <c r="D29" s="109"/>
      <c r="E29" s="177"/>
      <c r="F29" s="109"/>
      <c r="G29" s="109"/>
      <c r="H29" s="109"/>
    </row>
    <row r="30" spans="1:26" ht="16.5">
      <c r="A30" s="109"/>
      <c r="B30" s="109"/>
      <c r="C30" s="109"/>
      <c r="D30" s="109"/>
      <c r="E30" s="177"/>
      <c r="F30" s="109"/>
      <c r="G30" s="109"/>
      <c r="H30" s="109"/>
    </row>
    <row r="31" spans="1:26" ht="16.5">
      <c r="A31" s="109"/>
      <c r="B31" s="109"/>
      <c r="C31" s="109"/>
      <c r="D31" s="109"/>
      <c r="E31" s="177"/>
      <c r="F31" s="109"/>
      <c r="G31" s="109"/>
      <c r="H31" s="109"/>
    </row>
    <row r="32" spans="1:26" ht="16.5">
      <c r="A32" s="109"/>
      <c r="B32" s="109"/>
      <c r="C32" s="109"/>
      <c r="D32" s="109"/>
      <c r="E32" s="177"/>
      <c r="F32" s="109"/>
      <c r="G32" s="109"/>
      <c r="H32" s="109"/>
    </row>
    <row r="33" spans="1:8" ht="16.5">
      <c r="A33" s="109"/>
      <c r="B33" s="109"/>
      <c r="C33" s="109"/>
      <c r="D33" s="109"/>
      <c r="E33" s="177"/>
      <c r="F33" s="109"/>
      <c r="G33" s="109"/>
      <c r="H33" s="109"/>
    </row>
    <row r="34" spans="1:8" ht="16.5">
      <c r="A34" s="109"/>
      <c r="B34" s="109"/>
      <c r="C34" s="109"/>
      <c r="D34" s="109"/>
      <c r="E34" s="177"/>
      <c r="F34" s="109"/>
      <c r="G34" s="109"/>
      <c r="H34" s="109"/>
    </row>
    <row r="35" spans="1:8" ht="16.5">
      <c r="A35" s="109"/>
      <c r="B35" s="109"/>
      <c r="C35" s="109"/>
      <c r="D35" s="109"/>
      <c r="E35" s="177"/>
      <c r="F35" s="109"/>
      <c r="G35" s="109"/>
      <c r="H35" s="109"/>
    </row>
    <row r="36" spans="1:8" ht="16.5">
      <c r="A36" s="109"/>
      <c r="B36" s="109"/>
      <c r="C36" s="109"/>
      <c r="D36" s="109"/>
      <c r="E36" s="177"/>
      <c r="F36" s="109"/>
      <c r="G36" s="109"/>
      <c r="H36" s="109"/>
    </row>
    <row r="37" spans="1:8" ht="16.5">
      <c r="A37" s="109"/>
      <c r="B37" s="109"/>
      <c r="C37" s="109"/>
      <c r="D37" s="109"/>
      <c r="E37" s="177"/>
      <c r="F37" s="109"/>
      <c r="G37" s="109"/>
      <c r="H37" s="109"/>
    </row>
    <row r="38" spans="1:8" ht="16.5">
      <c r="A38" s="109"/>
      <c r="B38" s="109"/>
      <c r="C38" s="109"/>
      <c r="D38" s="109"/>
      <c r="E38" s="177"/>
      <c r="F38" s="109"/>
      <c r="G38" s="109"/>
      <c r="H38" s="109"/>
    </row>
    <row r="39" spans="1:8" ht="16.5">
      <c r="A39" s="109"/>
      <c r="B39" s="109"/>
      <c r="C39" s="109"/>
      <c r="D39" s="109"/>
      <c r="E39" s="177"/>
      <c r="F39" s="109"/>
      <c r="G39" s="109"/>
      <c r="H39" s="109"/>
    </row>
    <row r="40" spans="1:8" ht="16.5">
      <c r="A40" s="109"/>
      <c r="B40" s="109"/>
      <c r="C40" s="109"/>
      <c r="D40" s="109"/>
      <c r="E40" s="177"/>
      <c r="F40" s="109"/>
      <c r="G40" s="109"/>
      <c r="H40" s="109"/>
    </row>
    <row r="41" spans="1:8" ht="16.5">
      <c r="A41" s="109"/>
      <c r="B41" s="109"/>
      <c r="C41" s="109"/>
      <c r="D41" s="109"/>
      <c r="E41" s="177"/>
      <c r="F41" s="109"/>
      <c r="G41" s="109"/>
      <c r="H41" s="109"/>
    </row>
    <row r="42" spans="1:8" ht="16.5">
      <c r="A42" s="109"/>
      <c r="B42" s="109"/>
      <c r="C42" s="109"/>
      <c r="D42" s="109"/>
      <c r="E42" s="177"/>
      <c r="F42" s="109"/>
      <c r="G42" s="109"/>
      <c r="H42" s="109"/>
    </row>
    <row r="43" spans="1:8" ht="16.5">
      <c r="A43" s="109"/>
      <c r="B43" s="109"/>
      <c r="C43" s="109"/>
      <c r="D43" s="109"/>
      <c r="E43" s="177"/>
      <c r="F43" s="109"/>
      <c r="G43" s="109"/>
      <c r="H43" s="109"/>
    </row>
    <row r="44" spans="1:8" ht="16.5">
      <c r="A44" s="109"/>
      <c r="B44" s="109"/>
      <c r="C44" s="109"/>
      <c r="D44" s="109"/>
      <c r="E44" s="177"/>
      <c r="F44" s="109"/>
      <c r="G44" s="109"/>
      <c r="H44" s="109"/>
    </row>
    <row r="45" spans="1:8" ht="16.5">
      <c r="A45" s="109"/>
      <c r="B45" s="109"/>
      <c r="C45" s="109"/>
      <c r="D45" s="109"/>
      <c r="E45" s="177"/>
      <c r="F45" s="109"/>
      <c r="G45" s="109"/>
      <c r="H45" s="109"/>
    </row>
    <row r="46" spans="1:8" ht="16.5">
      <c r="A46" s="109"/>
      <c r="B46" s="109"/>
      <c r="C46" s="109"/>
      <c r="D46" s="109"/>
      <c r="E46" s="177"/>
      <c r="F46" s="109"/>
      <c r="G46" s="109"/>
      <c r="H46" s="109"/>
    </row>
    <row r="47" spans="1:8" ht="16.5">
      <c r="A47" s="109"/>
      <c r="B47" s="109"/>
      <c r="C47" s="109"/>
      <c r="D47" s="109"/>
      <c r="E47" s="177"/>
      <c r="F47" s="109"/>
      <c r="G47" s="109"/>
      <c r="H47" s="109"/>
    </row>
    <row r="48" spans="1:8" ht="16.5">
      <c r="A48" s="109"/>
      <c r="B48" s="109"/>
      <c r="C48" s="109"/>
      <c r="D48" s="109"/>
      <c r="E48" s="177"/>
      <c r="F48" s="109"/>
      <c r="G48" s="109"/>
      <c r="H48" s="109"/>
    </row>
    <row r="49" spans="1:8" ht="16.5">
      <c r="A49" s="109"/>
      <c r="B49" s="109"/>
      <c r="C49" s="109"/>
      <c r="D49" s="109"/>
      <c r="E49" s="177"/>
      <c r="F49" s="109"/>
      <c r="G49" s="109"/>
      <c r="H49" s="109"/>
    </row>
    <row r="50" spans="1:8" ht="16.5">
      <c r="A50" s="109"/>
      <c r="B50" s="109"/>
      <c r="C50" s="109"/>
      <c r="D50" s="109"/>
      <c r="E50" s="177"/>
      <c r="F50" s="109"/>
      <c r="G50" s="109"/>
      <c r="H50" s="109"/>
    </row>
    <row r="51" spans="1:8" ht="16.5">
      <c r="A51" s="109"/>
      <c r="B51" s="109"/>
      <c r="C51" s="109"/>
      <c r="D51" s="109"/>
      <c r="E51" s="177"/>
      <c r="F51" s="109"/>
      <c r="G51" s="109"/>
      <c r="H51" s="109"/>
    </row>
    <row r="52" spans="1:8" ht="16.5">
      <c r="A52" s="109"/>
      <c r="B52" s="109"/>
      <c r="C52" s="109"/>
      <c r="D52" s="109"/>
      <c r="E52" s="177"/>
      <c r="F52" s="109"/>
      <c r="G52" s="109"/>
      <c r="H52" s="109"/>
    </row>
    <row r="53" spans="1:8" ht="16.5">
      <c r="A53" s="109"/>
      <c r="B53" s="109"/>
      <c r="C53" s="109"/>
      <c r="D53" s="109"/>
      <c r="E53" s="177"/>
      <c r="F53" s="109"/>
      <c r="G53" s="109"/>
      <c r="H53" s="109"/>
    </row>
    <row r="54" spans="1:8" ht="16.5">
      <c r="A54" s="109"/>
      <c r="B54" s="109"/>
      <c r="C54" s="109"/>
      <c r="D54" s="109"/>
      <c r="E54" s="177"/>
      <c r="F54" s="109"/>
      <c r="G54" s="109"/>
      <c r="H54" s="109"/>
    </row>
    <row r="55" spans="1:8" ht="16.5">
      <c r="A55" s="109"/>
      <c r="B55" s="109"/>
      <c r="C55" s="109"/>
      <c r="D55" s="109"/>
      <c r="E55" s="177"/>
      <c r="F55" s="109"/>
      <c r="G55" s="109"/>
      <c r="H55" s="109"/>
    </row>
    <row r="56" spans="1:8" ht="16.5">
      <c r="A56" s="109"/>
      <c r="B56" s="109"/>
      <c r="C56" s="109"/>
      <c r="D56" s="109"/>
      <c r="E56" s="177"/>
      <c r="F56" s="109"/>
      <c r="G56" s="109"/>
      <c r="H56" s="109"/>
    </row>
    <row r="57" spans="1:8" ht="16.5">
      <c r="A57" s="109"/>
      <c r="B57" s="109"/>
      <c r="C57" s="109"/>
      <c r="D57" s="109"/>
      <c r="E57" s="177"/>
      <c r="F57" s="109"/>
      <c r="G57" s="109"/>
      <c r="H57" s="109"/>
    </row>
    <row r="58" spans="1:8" ht="16.5">
      <c r="A58" s="109"/>
      <c r="B58" s="109"/>
      <c r="C58" s="109"/>
      <c r="D58" s="109"/>
      <c r="E58" s="177"/>
      <c r="F58" s="109"/>
      <c r="G58" s="109"/>
      <c r="H58" s="109"/>
    </row>
    <row r="59" spans="1:8" ht="16.5">
      <c r="A59" s="109"/>
      <c r="B59" s="109"/>
      <c r="C59" s="109"/>
      <c r="D59" s="109"/>
      <c r="E59" s="177"/>
      <c r="F59" s="109"/>
      <c r="G59" s="109"/>
      <c r="H59" s="109"/>
    </row>
    <row r="60" spans="1:8" ht="16.5">
      <c r="A60" s="109"/>
      <c r="B60" s="109"/>
      <c r="C60" s="109"/>
      <c r="D60" s="109"/>
      <c r="E60" s="177"/>
      <c r="F60" s="109"/>
      <c r="G60" s="109"/>
      <c r="H60" s="109"/>
    </row>
    <row r="61" spans="1:8" ht="16.5">
      <c r="A61" s="109"/>
      <c r="B61" s="109"/>
      <c r="C61" s="109"/>
      <c r="D61" s="109"/>
      <c r="E61" s="177"/>
      <c r="F61" s="109"/>
      <c r="G61" s="109"/>
      <c r="H61" s="109"/>
    </row>
    <row r="62" spans="1:8" ht="16.5">
      <c r="A62" s="109"/>
      <c r="B62" s="109"/>
      <c r="C62" s="109"/>
      <c r="D62" s="109"/>
      <c r="E62" s="177"/>
      <c r="F62" s="109"/>
      <c r="G62" s="109"/>
      <c r="H62" s="109"/>
    </row>
    <row r="63" spans="1:8" ht="16.5">
      <c r="A63" s="109"/>
      <c r="B63" s="109"/>
      <c r="C63" s="109"/>
      <c r="D63" s="109"/>
      <c r="E63" s="177"/>
      <c r="F63" s="109"/>
      <c r="G63" s="109"/>
      <c r="H63" s="109"/>
    </row>
    <row r="64" spans="1:8" ht="16.5">
      <c r="A64" s="109"/>
      <c r="B64" s="109"/>
      <c r="C64" s="109"/>
      <c r="D64" s="109"/>
      <c r="E64" s="177"/>
      <c r="F64" s="109"/>
      <c r="G64" s="109"/>
      <c r="H64" s="109"/>
    </row>
    <row r="65" spans="1:8" ht="16.5">
      <c r="A65" s="109"/>
      <c r="B65" s="109"/>
      <c r="C65" s="109"/>
      <c r="D65" s="109"/>
      <c r="E65" s="177"/>
      <c r="F65" s="109"/>
      <c r="G65" s="109"/>
      <c r="H65" s="109"/>
    </row>
    <row r="66" spans="1:8" ht="16.5">
      <c r="A66" s="109"/>
      <c r="B66" s="109"/>
      <c r="C66" s="109"/>
      <c r="D66" s="109"/>
      <c r="E66" s="177"/>
      <c r="F66" s="109"/>
      <c r="G66" s="109"/>
      <c r="H66" s="109"/>
    </row>
    <row r="67" spans="1:8" ht="16.5">
      <c r="A67" s="109"/>
      <c r="B67" s="109"/>
      <c r="C67" s="109"/>
      <c r="D67" s="109"/>
      <c r="E67" s="177"/>
      <c r="F67" s="109"/>
      <c r="G67" s="109"/>
      <c r="H67" s="109"/>
    </row>
    <row r="68" spans="1:8" ht="16.5">
      <c r="A68" s="109"/>
      <c r="B68" s="109"/>
      <c r="C68" s="109"/>
      <c r="D68" s="109"/>
      <c r="E68" s="177"/>
      <c r="F68" s="109"/>
      <c r="G68" s="109"/>
      <c r="H68" s="109"/>
    </row>
    <row r="69" spans="1:8" ht="16.5">
      <c r="A69" s="109"/>
      <c r="B69" s="109"/>
      <c r="C69" s="109"/>
      <c r="D69" s="109"/>
      <c r="E69" s="177"/>
      <c r="F69" s="109"/>
      <c r="G69" s="109"/>
      <c r="H69" s="109"/>
    </row>
    <row r="70" spans="1:8" ht="16.5">
      <c r="A70" s="109"/>
      <c r="B70" s="109"/>
      <c r="C70" s="109"/>
      <c r="D70" s="109"/>
      <c r="E70" s="177"/>
      <c r="F70" s="109"/>
      <c r="G70" s="109"/>
      <c r="H70" s="109"/>
    </row>
  </sheetData>
  <mergeCells count="4">
    <mergeCell ref="A5:A6"/>
    <mergeCell ref="B5:E5"/>
    <mergeCell ref="F5:I5"/>
    <mergeCell ref="J5:M5"/>
  </mergeCells>
  <phoneticPr fontId="10" type="noConversion"/>
  <pageMargins left="0.78740157480314965" right="0.78740157480314965" top="0.70866141732283472" bottom="0.70866141732283472" header="0.31496062992125984" footer="0.31496062992125984"/>
  <pageSetup paperSize="9" scale="80" firstPageNumber="30" orientation="landscape" r:id="rId1"/>
  <headerFooter differentOddEven="1" scaleWithDoc="0" alignWithMargins="0">
    <oddFooter>&amp;L&amp;9Ⅱ. 폐기물 재활용실적&amp;C-&amp;P--&amp;R&amp;9  2. 2014년 재활용실적(3. 지역별)</oddFooter>
    <evenHeader>&amp;L&amp;9Ⅱ. 폐기물 재활용실적&amp;C-&amp;P--&amp;R&amp;9  2. 2014년 재활용실적(3. 지역별)</even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62"/>
  <sheetViews>
    <sheetView view="pageBreakPreview" zoomScaleSheetLayoutView="100" workbookViewId="0">
      <pane xSplit="5" topLeftCell="F1" activePane="topRight" state="frozen"/>
      <selection activeCell="D3" sqref="D3"/>
      <selection pane="topRight"/>
    </sheetView>
  </sheetViews>
  <sheetFormatPr defaultRowHeight="0" customHeight="1" zeroHeight="1"/>
  <cols>
    <col min="1" max="1" width="26.77734375" style="35" customWidth="1"/>
    <col min="2" max="2" width="8.109375" style="40" customWidth="1"/>
    <col min="3" max="4" width="9.77734375" style="40" customWidth="1"/>
    <col min="5" max="5" width="10.77734375" style="90" customWidth="1"/>
    <col min="6" max="6" width="8.109375" style="40" customWidth="1"/>
    <col min="7" max="8" width="9.77734375" style="40" customWidth="1"/>
    <col min="9" max="9" width="9.77734375" style="90" customWidth="1"/>
    <col min="10" max="10" width="8.109375" style="40" customWidth="1"/>
    <col min="11" max="12" width="9.77734375" style="40" customWidth="1"/>
    <col min="13" max="13" width="9.77734375" style="90" customWidth="1"/>
    <col min="14" max="16384" width="8.88671875" style="35"/>
  </cols>
  <sheetData>
    <row r="1" spans="1:25" ht="26.1" customHeight="1">
      <c r="A1" s="179" t="s">
        <v>754</v>
      </c>
      <c r="B1" s="175"/>
      <c r="C1" s="175"/>
      <c r="D1" s="175"/>
      <c r="E1" s="176"/>
      <c r="F1" s="175"/>
      <c r="G1" s="175"/>
      <c r="H1" s="175"/>
    </row>
    <row r="2" spans="1:25" ht="9" customHeight="1">
      <c r="A2" s="110"/>
      <c r="B2" s="175"/>
      <c r="C2" s="175"/>
      <c r="D2" s="175"/>
      <c r="E2" s="176"/>
      <c r="F2" s="175"/>
      <c r="G2" s="175"/>
      <c r="H2" s="175"/>
    </row>
    <row r="3" spans="1:25" s="94" customFormat="1" ht="18" customHeight="1" thickBot="1">
      <c r="A3" s="570" t="s">
        <v>614</v>
      </c>
      <c r="B3" s="175"/>
      <c r="C3" s="175"/>
      <c r="D3" s="175"/>
      <c r="E3" s="176"/>
      <c r="F3" s="175"/>
      <c r="G3" s="175"/>
      <c r="H3" s="175"/>
      <c r="I3" s="93"/>
      <c r="J3" s="92"/>
      <c r="K3" s="92"/>
      <c r="L3" s="92"/>
      <c r="M3" s="93"/>
    </row>
    <row r="4" spans="1:25" s="95" customFormat="1" ht="18" customHeight="1">
      <c r="A4" s="802" t="s">
        <v>631</v>
      </c>
      <c r="B4" s="811" t="s">
        <v>555</v>
      </c>
      <c r="C4" s="811"/>
      <c r="D4" s="811"/>
      <c r="E4" s="811"/>
      <c r="F4" s="811" t="s">
        <v>566</v>
      </c>
      <c r="G4" s="811"/>
      <c r="H4" s="811"/>
      <c r="I4" s="809"/>
      <c r="J4" s="809" t="s">
        <v>567</v>
      </c>
      <c r="K4" s="809"/>
      <c r="L4" s="809"/>
      <c r="M4" s="810"/>
    </row>
    <row r="5" spans="1:25" s="96" customFormat="1" ht="50.1" customHeight="1" thickBot="1">
      <c r="A5" s="803"/>
      <c r="B5" s="572" t="s">
        <v>550</v>
      </c>
      <c r="C5" s="572" t="s">
        <v>568</v>
      </c>
      <c r="D5" s="572" t="s">
        <v>551</v>
      </c>
      <c r="E5" s="533" t="s">
        <v>569</v>
      </c>
      <c r="F5" s="572" t="s">
        <v>550</v>
      </c>
      <c r="G5" s="572" t="s">
        <v>568</v>
      </c>
      <c r="H5" s="572" t="s">
        <v>551</v>
      </c>
      <c r="I5" s="549" t="s">
        <v>569</v>
      </c>
      <c r="J5" s="573" t="s">
        <v>80</v>
      </c>
      <c r="K5" s="573" t="s">
        <v>568</v>
      </c>
      <c r="L5" s="573" t="s">
        <v>74</v>
      </c>
      <c r="M5" s="551" t="s">
        <v>81</v>
      </c>
    </row>
    <row r="6" spans="1:25" s="94" customFormat="1" ht="16.5" customHeight="1" thickBot="1">
      <c r="A6" s="574" t="s">
        <v>555</v>
      </c>
      <c r="B6" s="534">
        <f t="shared" ref="B6:M6" si="0">SUM(B7:B34)</f>
        <v>17</v>
      </c>
      <c r="C6" s="534">
        <f t="shared" si="0"/>
        <v>36238.53</v>
      </c>
      <c r="D6" s="534">
        <f t="shared" si="0"/>
        <v>11864.460000000001</v>
      </c>
      <c r="E6" s="535">
        <f t="shared" si="0"/>
        <v>1804610880</v>
      </c>
      <c r="F6" s="534">
        <f t="shared" si="0"/>
        <v>2</v>
      </c>
      <c r="G6" s="534">
        <f t="shared" si="0"/>
        <v>7248.4299999999994</v>
      </c>
      <c r="H6" s="534">
        <f t="shared" si="0"/>
        <v>7247.36</v>
      </c>
      <c r="I6" s="575">
        <f t="shared" si="0"/>
        <v>57978880</v>
      </c>
      <c r="J6" s="576">
        <f t="shared" si="0"/>
        <v>15</v>
      </c>
      <c r="K6" s="576">
        <f t="shared" si="0"/>
        <v>28990.1</v>
      </c>
      <c r="L6" s="576">
        <f t="shared" si="0"/>
        <v>4617.1000000000004</v>
      </c>
      <c r="M6" s="577">
        <f t="shared" si="0"/>
        <v>1746632000</v>
      </c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</row>
    <row r="7" spans="1:25" s="94" customFormat="1" ht="16.5" customHeight="1" thickTop="1">
      <c r="A7" s="578" t="s">
        <v>552</v>
      </c>
      <c r="B7" s="484">
        <f t="shared" ref="B7:E22" si="1">SUM(F7,J7)</f>
        <v>0</v>
      </c>
      <c r="C7" s="484">
        <f t="shared" si="1"/>
        <v>0</v>
      </c>
      <c r="D7" s="484">
        <f t="shared" si="1"/>
        <v>0</v>
      </c>
      <c r="E7" s="485">
        <f t="shared" si="1"/>
        <v>0</v>
      </c>
      <c r="F7" s="484">
        <v>0</v>
      </c>
      <c r="G7" s="484">
        <v>0</v>
      </c>
      <c r="H7" s="484">
        <v>0</v>
      </c>
      <c r="I7" s="579">
        <v>0</v>
      </c>
      <c r="J7" s="580">
        <v>0</v>
      </c>
      <c r="K7" s="580">
        <v>0</v>
      </c>
      <c r="L7" s="580">
        <v>0</v>
      </c>
      <c r="M7" s="581">
        <v>0</v>
      </c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</row>
    <row r="8" spans="1:25" s="94" customFormat="1" ht="16.5" customHeight="1">
      <c r="A8" s="582" t="s">
        <v>632</v>
      </c>
      <c r="B8" s="484">
        <f t="shared" si="1"/>
        <v>0</v>
      </c>
      <c r="C8" s="484">
        <f t="shared" si="1"/>
        <v>0</v>
      </c>
      <c r="D8" s="484">
        <f t="shared" si="1"/>
        <v>0</v>
      </c>
      <c r="E8" s="485">
        <f t="shared" si="1"/>
        <v>0</v>
      </c>
      <c r="F8" s="484">
        <v>0</v>
      </c>
      <c r="G8" s="484">
        <v>0</v>
      </c>
      <c r="H8" s="484">
        <v>0</v>
      </c>
      <c r="I8" s="579">
        <v>0</v>
      </c>
      <c r="J8" s="580">
        <v>0</v>
      </c>
      <c r="K8" s="580">
        <v>0</v>
      </c>
      <c r="L8" s="580">
        <v>0</v>
      </c>
      <c r="M8" s="581">
        <v>0</v>
      </c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</row>
    <row r="9" spans="1:25" s="94" customFormat="1" ht="16.5" customHeight="1">
      <c r="A9" s="582" t="s">
        <v>554</v>
      </c>
      <c r="B9" s="484">
        <f t="shared" si="1"/>
        <v>0</v>
      </c>
      <c r="C9" s="484">
        <f t="shared" si="1"/>
        <v>0</v>
      </c>
      <c r="D9" s="484">
        <f t="shared" si="1"/>
        <v>0</v>
      </c>
      <c r="E9" s="485">
        <f t="shared" si="1"/>
        <v>0</v>
      </c>
      <c r="F9" s="484">
        <v>0</v>
      </c>
      <c r="G9" s="484">
        <v>0</v>
      </c>
      <c r="H9" s="484">
        <v>0</v>
      </c>
      <c r="I9" s="579">
        <v>0</v>
      </c>
      <c r="J9" s="580">
        <v>0</v>
      </c>
      <c r="K9" s="580">
        <v>0</v>
      </c>
      <c r="L9" s="580">
        <v>0</v>
      </c>
      <c r="M9" s="581">
        <v>0</v>
      </c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</row>
    <row r="10" spans="1:25" s="94" customFormat="1" ht="16.5" customHeight="1">
      <c r="A10" s="582" t="s">
        <v>633</v>
      </c>
      <c r="B10" s="484">
        <f t="shared" si="1"/>
        <v>0</v>
      </c>
      <c r="C10" s="484">
        <f t="shared" si="1"/>
        <v>0</v>
      </c>
      <c r="D10" s="484">
        <f t="shared" si="1"/>
        <v>0</v>
      </c>
      <c r="E10" s="485">
        <f t="shared" si="1"/>
        <v>0</v>
      </c>
      <c r="F10" s="484">
        <v>0</v>
      </c>
      <c r="G10" s="484">
        <v>0</v>
      </c>
      <c r="H10" s="484">
        <v>0</v>
      </c>
      <c r="I10" s="579">
        <v>0</v>
      </c>
      <c r="J10" s="580">
        <v>0</v>
      </c>
      <c r="K10" s="580">
        <v>0</v>
      </c>
      <c r="L10" s="580">
        <v>0</v>
      </c>
      <c r="M10" s="581">
        <v>0</v>
      </c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</row>
    <row r="11" spans="1:25" s="94" customFormat="1" ht="16.5" customHeight="1">
      <c r="A11" s="582" t="s">
        <v>634</v>
      </c>
      <c r="B11" s="484">
        <f t="shared" si="1"/>
        <v>5</v>
      </c>
      <c r="C11" s="484">
        <f t="shared" si="1"/>
        <v>2377</v>
      </c>
      <c r="D11" s="484">
        <f t="shared" si="1"/>
        <v>2377</v>
      </c>
      <c r="E11" s="485">
        <f t="shared" si="1"/>
        <v>890169000</v>
      </c>
      <c r="F11" s="484">
        <v>0</v>
      </c>
      <c r="G11" s="484">
        <v>0</v>
      </c>
      <c r="H11" s="484">
        <v>0</v>
      </c>
      <c r="I11" s="579">
        <v>0</v>
      </c>
      <c r="J11" s="580">
        <v>5</v>
      </c>
      <c r="K11" s="580">
        <v>2377</v>
      </c>
      <c r="L11" s="580">
        <v>2377</v>
      </c>
      <c r="M11" s="581">
        <v>890169000</v>
      </c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</row>
    <row r="12" spans="1:25" s="94" customFormat="1" ht="16.5" customHeight="1">
      <c r="A12" s="582" t="s">
        <v>635</v>
      </c>
      <c r="B12" s="484">
        <f t="shared" si="1"/>
        <v>0</v>
      </c>
      <c r="C12" s="484">
        <f t="shared" si="1"/>
        <v>0</v>
      </c>
      <c r="D12" s="484">
        <f t="shared" si="1"/>
        <v>0</v>
      </c>
      <c r="E12" s="485">
        <f t="shared" si="1"/>
        <v>0</v>
      </c>
      <c r="F12" s="484">
        <v>0</v>
      </c>
      <c r="G12" s="484">
        <v>0</v>
      </c>
      <c r="H12" s="484">
        <v>0</v>
      </c>
      <c r="I12" s="579">
        <v>0</v>
      </c>
      <c r="J12" s="580">
        <v>0</v>
      </c>
      <c r="K12" s="580">
        <v>0</v>
      </c>
      <c r="L12" s="580">
        <v>0</v>
      </c>
      <c r="M12" s="581">
        <v>0</v>
      </c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</row>
    <row r="13" spans="1:25" s="94" customFormat="1" ht="16.5" customHeight="1">
      <c r="A13" s="582" t="s">
        <v>636</v>
      </c>
      <c r="B13" s="484">
        <f t="shared" si="1"/>
        <v>0</v>
      </c>
      <c r="C13" s="484">
        <f t="shared" si="1"/>
        <v>0</v>
      </c>
      <c r="D13" s="484">
        <f t="shared" si="1"/>
        <v>0</v>
      </c>
      <c r="E13" s="485">
        <f t="shared" si="1"/>
        <v>0</v>
      </c>
      <c r="F13" s="484">
        <v>0</v>
      </c>
      <c r="G13" s="484">
        <v>0</v>
      </c>
      <c r="H13" s="484">
        <v>0</v>
      </c>
      <c r="I13" s="579">
        <v>0</v>
      </c>
      <c r="J13" s="580">
        <v>0</v>
      </c>
      <c r="K13" s="580">
        <v>0</v>
      </c>
      <c r="L13" s="580">
        <v>0</v>
      </c>
      <c r="M13" s="581">
        <v>0</v>
      </c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</row>
    <row r="14" spans="1:25" s="94" customFormat="1" ht="16.5" customHeight="1">
      <c r="A14" s="582" t="s">
        <v>637</v>
      </c>
      <c r="B14" s="484">
        <f t="shared" si="1"/>
        <v>1</v>
      </c>
      <c r="C14" s="484">
        <f t="shared" si="1"/>
        <v>7247.36</v>
      </c>
      <c r="D14" s="484">
        <f t="shared" si="1"/>
        <v>7247.36</v>
      </c>
      <c r="E14" s="485">
        <f t="shared" si="1"/>
        <v>57978880</v>
      </c>
      <c r="F14" s="484">
        <v>1</v>
      </c>
      <c r="G14" s="484">
        <v>7247.36</v>
      </c>
      <c r="H14" s="484">
        <v>7247.36</v>
      </c>
      <c r="I14" s="579">
        <v>57978880</v>
      </c>
      <c r="J14" s="580">
        <v>0</v>
      </c>
      <c r="K14" s="580">
        <v>0</v>
      </c>
      <c r="L14" s="580">
        <v>0</v>
      </c>
      <c r="M14" s="581">
        <v>0</v>
      </c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</row>
    <row r="15" spans="1:25" s="94" customFormat="1" ht="16.5" customHeight="1">
      <c r="A15" s="582" t="s">
        <v>638</v>
      </c>
      <c r="B15" s="484">
        <f t="shared" si="1"/>
        <v>0</v>
      </c>
      <c r="C15" s="484">
        <f t="shared" si="1"/>
        <v>0</v>
      </c>
      <c r="D15" s="484">
        <f t="shared" si="1"/>
        <v>0</v>
      </c>
      <c r="E15" s="485">
        <f t="shared" si="1"/>
        <v>0</v>
      </c>
      <c r="F15" s="484">
        <v>0</v>
      </c>
      <c r="G15" s="484">
        <v>0</v>
      </c>
      <c r="H15" s="484">
        <v>0</v>
      </c>
      <c r="I15" s="579">
        <v>0</v>
      </c>
      <c r="J15" s="580">
        <v>0</v>
      </c>
      <c r="K15" s="580">
        <v>0</v>
      </c>
      <c r="L15" s="580">
        <v>0</v>
      </c>
      <c r="M15" s="581">
        <v>0</v>
      </c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</row>
    <row r="16" spans="1:25" s="94" customFormat="1" ht="16.5" customHeight="1">
      <c r="A16" s="582" t="s">
        <v>639</v>
      </c>
      <c r="B16" s="484">
        <f t="shared" si="1"/>
        <v>2</v>
      </c>
      <c r="C16" s="484">
        <f t="shared" si="1"/>
        <v>1615.07</v>
      </c>
      <c r="D16" s="484">
        <f t="shared" si="1"/>
        <v>1614</v>
      </c>
      <c r="E16" s="485">
        <f t="shared" si="1"/>
        <v>87813000</v>
      </c>
      <c r="F16" s="484">
        <v>1</v>
      </c>
      <c r="G16" s="484">
        <v>1.07</v>
      </c>
      <c r="H16" s="484">
        <v>0</v>
      </c>
      <c r="I16" s="579">
        <v>0</v>
      </c>
      <c r="J16" s="580">
        <v>1</v>
      </c>
      <c r="K16" s="580">
        <v>1614</v>
      </c>
      <c r="L16" s="580">
        <v>1614</v>
      </c>
      <c r="M16" s="581">
        <v>87813000</v>
      </c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</row>
    <row r="17" spans="1:25" s="94" customFormat="1" ht="16.5" customHeight="1">
      <c r="A17" s="582" t="s">
        <v>640</v>
      </c>
      <c r="B17" s="484">
        <f t="shared" si="1"/>
        <v>0</v>
      </c>
      <c r="C17" s="484">
        <f t="shared" si="1"/>
        <v>0</v>
      </c>
      <c r="D17" s="484">
        <f t="shared" si="1"/>
        <v>0</v>
      </c>
      <c r="E17" s="485">
        <f t="shared" si="1"/>
        <v>0</v>
      </c>
      <c r="F17" s="484">
        <v>0</v>
      </c>
      <c r="G17" s="484">
        <v>0</v>
      </c>
      <c r="H17" s="484">
        <v>0</v>
      </c>
      <c r="I17" s="579">
        <v>0</v>
      </c>
      <c r="J17" s="580">
        <v>0</v>
      </c>
      <c r="K17" s="580">
        <v>0</v>
      </c>
      <c r="L17" s="580">
        <v>0</v>
      </c>
      <c r="M17" s="581">
        <v>0</v>
      </c>
      <c r="N17" s="97"/>
      <c r="O17" s="97"/>
      <c r="P17" s="97"/>
      <c r="Q17" s="97"/>
      <c r="R17" s="97"/>
      <c r="S17" s="97"/>
      <c r="T17" s="97"/>
      <c r="U17" s="97"/>
      <c r="V17" s="97"/>
      <c r="W17" s="97"/>
      <c r="X17" s="97"/>
      <c r="Y17" s="97"/>
    </row>
    <row r="18" spans="1:25" s="94" customFormat="1" ht="16.5" customHeight="1">
      <c r="A18" s="582" t="s">
        <v>641</v>
      </c>
      <c r="B18" s="484">
        <f t="shared" si="1"/>
        <v>0</v>
      </c>
      <c r="C18" s="484">
        <f t="shared" si="1"/>
        <v>0</v>
      </c>
      <c r="D18" s="484">
        <f t="shared" si="1"/>
        <v>0</v>
      </c>
      <c r="E18" s="485">
        <f t="shared" si="1"/>
        <v>0</v>
      </c>
      <c r="F18" s="484">
        <v>0</v>
      </c>
      <c r="G18" s="484">
        <v>0</v>
      </c>
      <c r="H18" s="484">
        <v>0</v>
      </c>
      <c r="I18" s="579">
        <v>0</v>
      </c>
      <c r="J18" s="580">
        <v>0</v>
      </c>
      <c r="K18" s="580">
        <v>0</v>
      </c>
      <c r="L18" s="580">
        <v>0</v>
      </c>
      <c r="M18" s="581">
        <v>0</v>
      </c>
      <c r="N18" s="97"/>
      <c r="O18" s="97"/>
      <c r="P18" s="97"/>
      <c r="Q18" s="97"/>
      <c r="R18" s="97"/>
      <c r="S18" s="97"/>
      <c r="T18" s="97"/>
      <c r="U18" s="97"/>
      <c r="V18" s="97"/>
      <c r="W18" s="97"/>
      <c r="X18" s="97"/>
      <c r="Y18" s="97"/>
    </row>
    <row r="19" spans="1:25" s="94" customFormat="1" ht="16.5" customHeight="1">
      <c r="A19" s="582" t="s">
        <v>642</v>
      </c>
      <c r="B19" s="484">
        <f t="shared" si="1"/>
        <v>0</v>
      </c>
      <c r="C19" s="484">
        <f t="shared" si="1"/>
        <v>0</v>
      </c>
      <c r="D19" s="484">
        <f t="shared" si="1"/>
        <v>0</v>
      </c>
      <c r="E19" s="485">
        <f t="shared" si="1"/>
        <v>0</v>
      </c>
      <c r="F19" s="484">
        <v>0</v>
      </c>
      <c r="G19" s="484">
        <v>0</v>
      </c>
      <c r="H19" s="484">
        <v>0</v>
      </c>
      <c r="I19" s="579">
        <v>0</v>
      </c>
      <c r="J19" s="580">
        <v>0</v>
      </c>
      <c r="K19" s="580">
        <v>0</v>
      </c>
      <c r="L19" s="580">
        <v>0</v>
      </c>
      <c r="M19" s="581">
        <v>0</v>
      </c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</row>
    <row r="20" spans="1:25" s="94" customFormat="1" ht="16.5" customHeight="1">
      <c r="A20" s="582" t="s">
        <v>643</v>
      </c>
      <c r="B20" s="484">
        <f t="shared" si="1"/>
        <v>0</v>
      </c>
      <c r="C20" s="484">
        <f t="shared" si="1"/>
        <v>0</v>
      </c>
      <c r="D20" s="484">
        <f t="shared" si="1"/>
        <v>0</v>
      </c>
      <c r="E20" s="485">
        <f t="shared" si="1"/>
        <v>0</v>
      </c>
      <c r="F20" s="484">
        <v>0</v>
      </c>
      <c r="G20" s="484">
        <v>0</v>
      </c>
      <c r="H20" s="484">
        <v>0</v>
      </c>
      <c r="I20" s="579">
        <v>0</v>
      </c>
      <c r="J20" s="580">
        <v>0</v>
      </c>
      <c r="K20" s="580">
        <v>0</v>
      </c>
      <c r="L20" s="580">
        <v>0</v>
      </c>
      <c r="M20" s="581">
        <v>0</v>
      </c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</row>
    <row r="21" spans="1:25" s="94" customFormat="1" ht="16.5" customHeight="1">
      <c r="A21" s="582" t="s">
        <v>644</v>
      </c>
      <c r="B21" s="484">
        <f t="shared" si="1"/>
        <v>0</v>
      </c>
      <c r="C21" s="484">
        <f t="shared" si="1"/>
        <v>0</v>
      </c>
      <c r="D21" s="484">
        <f t="shared" si="1"/>
        <v>0</v>
      </c>
      <c r="E21" s="485">
        <f t="shared" si="1"/>
        <v>0</v>
      </c>
      <c r="F21" s="484">
        <v>0</v>
      </c>
      <c r="G21" s="484">
        <v>0</v>
      </c>
      <c r="H21" s="484">
        <v>0</v>
      </c>
      <c r="I21" s="579">
        <v>0</v>
      </c>
      <c r="J21" s="580">
        <v>0</v>
      </c>
      <c r="K21" s="580">
        <v>0</v>
      </c>
      <c r="L21" s="580">
        <v>0</v>
      </c>
      <c r="M21" s="581">
        <v>0</v>
      </c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</row>
    <row r="22" spans="1:25" s="94" customFormat="1" ht="16.5" customHeight="1">
      <c r="A22" s="582" t="s">
        <v>645</v>
      </c>
      <c r="B22" s="484">
        <f t="shared" si="1"/>
        <v>0</v>
      </c>
      <c r="C22" s="484">
        <f t="shared" si="1"/>
        <v>0</v>
      </c>
      <c r="D22" s="484">
        <f t="shared" si="1"/>
        <v>0</v>
      </c>
      <c r="E22" s="485">
        <f t="shared" si="1"/>
        <v>0</v>
      </c>
      <c r="F22" s="484">
        <v>0</v>
      </c>
      <c r="G22" s="484">
        <v>0</v>
      </c>
      <c r="H22" s="484">
        <v>0</v>
      </c>
      <c r="I22" s="579">
        <v>0</v>
      </c>
      <c r="J22" s="580">
        <v>0</v>
      </c>
      <c r="K22" s="580">
        <v>0</v>
      </c>
      <c r="L22" s="580">
        <v>0</v>
      </c>
      <c r="M22" s="581">
        <v>0</v>
      </c>
      <c r="N22" s="97"/>
      <c r="O22" s="97"/>
      <c r="P22" s="97"/>
      <c r="Q22" s="97"/>
      <c r="R22" s="97"/>
      <c r="S22" s="97"/>
      <c r="T22" s="97"/>
      <c r="U22" s="97"/>
      <c r="V22" s="97"/>
      <c r="W22" s="97"/>
      <c r="X22" s="97"/>
      <c r="Y22" s="97"/>
    </row>
    <row r="23" spans="1:25" s="94" customFormat="1" ht="16.5" customHeight="1">
      <c r="A23" s="582" t="s">
        <v>646</v>
      </c>
      <c r="B23" s="484">
        <f t="shared" ref="B23:E34" si="2">SUM(F23,J23)</f>
        <v>2</v>
      </c>
      <c r="C23" s="484">
        <f t="shared" si="2"/>
        <v>24373</v>
      </c>
      <c r="D23" s="484">
        <f t="shared" si="2"/>
        <v>0</v>
      </c>
      <c r="E23" s="485">
        <f t="shared" si="2"/>
        <v>0</v>
      </c>
      <c r="F23" s="484">
        <v>0</v>
      </c>
      <c r="G23" s="484">
        <v>0</v>
      </c>
      <c r="H23" s="484">
        <v>0</v>
      </c>
      <c r="I23" s="579">
        <v>0</v>
      </c>
      <c r="J23" s="580">
        <v>2</v>
      </c>
      <c r="K23" s="580">
        <v>24373</v>
      </c>
      <c r="L23" s="580">
        <v>0</v>
      </c>
      <c r="M23" s="581">
        <v>0</v>
      </c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</row>
    <row r="24" spans="1:25" s="94" customFormat="1" ht="16.5" customHeight="1">
      <c r="A24" s="582" t="s">
        <v>647</v>
      </c>
      <c r="B24" s="484">
        <f t="shared" si="2"/>
        <v>2</v>
      </c>
      <c r="C24" s="484">
        <f t="shared" si="2"/>
        <v>6</v>
      </c>
      <c r="D24" s="484">
        <f t="shared" si="2"/>
        <v>6</v>
      </c>
      <c r="E24" s="485">
        <f t="shared" si="2"/>
        <v>24600000</v>
      </c>
      <c r="F24" s="484">
        <v>0</v>
      </c>
      <c r="G24" s="484">
        <v>0</v>
      </c>
      <c r="H24" s="484">
        <v>0</v>
      </c>
      <c r="I24" s="579">
        <v>0</v>
      </c>
      <c r="J24" s="580">
        <v>2</v>
      </c>
      <c r="K24" s="580">
        <v>6</v>
      </c>
      <c r="L24" s="580">
        <v>6</v>
      </c>
      <c r="M24" s="581">
        <v>24600000</v>
      </c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</row>
    <row r="25" spans="1:25" s="94" customFormat="1" ht="16.5" customHeight="1">
      <c r="A25" s="582" t="s">
        <v>648</v>
      </c>
      <c r="B25" s="484">
        <f t="shared" si="2"/>
        <v>0</v>
      </c>
      <c r="C25" s="484">
        <f t="shared" si="2"/>
        <v>0</v>
      </c>
      <c r="D25" s="484">
        <f t="shared" si="2"/>
        <v>0</v>
      </c>
      <c r="E25" s="485">
        <f t="shared" si="2"/>
        <v>0</v>
      </c>
      <c r="F25" s="484">
        <v>0</v>
      </c>
      <c r="G25" s="484">
        <v>0</v>
      </c>
      <c r="H25" s="484">
        <v>0</v>
      </c>
      <c r="I25" s="579">
        <v>0</v>
      </c>
      <c r="J25" s="580">
        <v>0</v>
      </c>
      <c r="K25" s="580">
        <v>0</v>
      </c>
      <c r="L25" s="580">
        <v>0</v>
      </c>
      <c r="M25" s="581">
        <v>0</v>
      </c>
      <c r="N25" s="97"/>
      <c r="O25" s="97"/>
      <c r="P25" s="97"/>
      <c r="Q25" s="97"/>
      <c r="R25" s="97"/>
      <c r="S25" s="97"/>
      <c r="T25" s="97"/>
      <c r="U25" s="97"/>
      <c r="V25" s="97"/>
      <c r="W25" s="97"/>
      <c r="X25" s="97"/>
      <c r="Y25" s="97"/>
    </row>
    <row r="26" spans="1:25" s="94" customFormat="1" ht="16.5" customHeight="1">
      <c r="A26" s="582" t="s">
        <v>649</v>
      </c>
      <c r="B26" s="484">
        <f t="shared" si="2"/>
        <v>0</v>
      </c>
      <c r="C26" s="484">
        <f t="shared" si="2"/>
        <v>0</v>
      </c>
      <c r="D26" s="484">
        <f t="shared" si="2"/>
        <v>0</v>
      </c>
      <c r="E26" s="485">
        <f t="shared" si="2"/>
        <v>0</v>
      </c>
      <c r="F26" s="484">
        <v>0</v>
      </c>
      <c r="G26" s="484">
        <v>0</v>
      </c>
      <c r="H26" s="484">
        <v>0</v>
      </c>
      <c r="I26" s="579">
        <v>0</v>
      </c>
      <c r="J26" s="580">
        <v>0</v>
      </c>
      <c r="K26" s="580">
        <v>0</v>
      </c>
      <c r="L26" s="580">
        <v>0</v>
      </c>
      <c r="M26" s="581">
        <v>0</v>
      </c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</row>
    <row r="27" spans="1:25" s="94" customFormat="1" ht="16.5" customHeight="1">
      <c r="A27" s="582" t="s">
        <v>650</v>
      </c>
      <c r="B27" s="484">
        <f t="shared" si="2"/>
        <v>0</v>
      </c>
      <c r="C27" s="484">
        <f t="shared" si="2"/>
        <v>0</v>
      </c>
      <c r="D27" s="484">
        <f t="shared" si="2"/>
        <v>0</v>
      </c>
      <c r="E27" s="485">
        <f t="shared" si="2"/>
        <v>0</v>
      </c>
      <c r="F27" s="484">
        <v>0</v>
      </c>
      <c r="G27" s="484">
        <v>0</v>
      </c>
      <c r="H27" s="484">
        <v>0</v>
      </c>
      <c r="I27" s="579">
        <v>0</v>
      </c>
      <c r="J27" s="580">
        <v>0</v>
      </c>
      <c r="K27" s="580">
        <v>0</v>
      </c>
      <c r="L27" s="580">
        <v>0</v>
      </c>
      <c r="M27" s="581">
        <v>0</v>
      </c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</row>
    <row r="28" spans="1:25" s="94" customFormat="1" ht="16.5" customHeight="1">
      <c r="A28" s="582" t="s">
        <v>651</v>
      </c>
      <c r="B28" s="484">
        <f t="shared" si="2"/>
        <v>0</v>
      </c>
      <c r="C28" s="484">
        <f t="shared" si="2"/>
        <v>0</v>
      </c>
      <c r="D28" s="484">
        <f t="shared" si="2"/>
        <v>0</v>
      </c>
      <c r="E28" s="485">
        <f t="shared" si="2"/>
        <v>0</v>
      </c>
      <c r="F28" s="484">
        <v>0</v>
      </c>
      <c r="G28" s="484">
        <v>0</v>
      </c>
      <c r="H28" s="484">
        <v>0</v>
      </c>
      <c r="I28" s="579">
        <v>0</v>
      </c>
      <c r="J28" s="580">
        <v>0</v>
      </c>
      <c r="K28" s="580">
        <v>0</v>
      </c>
      <c r="L28" s="580">
        <v>0</v>
      </c>
      <c r="M28" s="581">
        <v>0</v>
      </c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</row>
    <row r="29" spans="1:25" s="94" customFormat="1" ht="16.5" customHeight="1">
      <c r="A29" s="582" t="s">
        <v>652</v>
      </c>
      <c r="B29" s="484">
        <f t="shared" si="2"/>
        <v>0</v>
      </c>
      <c r="C29" s="484">
        <f t="shared" si="2"/>
        <v>0</v>
      </c>
      <c r="D29" s="484">
        <f t="shared" si="2"/>
        <v>0</v>
      </c>
      <c r="E29" s="485">
        <f t="shared" si="2"/>
        <v>0</v>
      </c>
      <c r="F29" s="484">
        <v>0</v>
      </c>
      <c r="G29" s="484">
        <v>0</v>
      </c>
      <c r="H29" s="484">
        <v>0</v>
      </c>
      <c r="I29" s="579">
        <v>0</v>
      </c>
      <c r="J29" s="580">
        <v>0</v>
      </c>
      <c r="K29" s="580">
        <v>0</v>
      </c>
      <c r="L29" s="580">
        <v>0</v>
      </c>
      <c r="M29" s="581">
        <v>0</v>
      </c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</row>
    <row r="30" spans="1:25" s="94" customFormat="1" ht="16.5" customHeight="1">
      <c r="A30" s="582" t="s">
        <v>653</v>
      </c>
      <c r="B30" s="484">
        <f t="shared" si="2"/>
        <v>0</v>
      </c>
      <c r="C30" s="484">
        <f t="shared" si="2"/>
        <v>0</v>
      </c>
      <c r="D30" s="484">
        <f t="shared" si="2"/>
        <v>0</v>
      </c>
      <c r="E30" s="485">
        <f t="shared" si="2"/>
        <v>0</v>
      </c>
      <c r="F30" s="484">
        <v>0</v>
      </c>
      <c r="G30" s="484">
        <v>0</v>
      </c>
      <c r="H30" s="484">
        <v>0</v>
      </c>
      <c r="I30" s="579">
        <v>0</v>
      </c>
      <c r="J30" s="580">
        <v>0</v>
      </c>
      <c r="K30" s="580">
        <v>0</v>
      </c>
      <c r="L30" s="580">
        <v>0</v>
      </c>
      <c r="M30" s="581">
        <v>0</v>
      </c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</row>
    <row r="31" spans="1:25" s="94" customFormat="1" ht="16.5" customHeight="1">
      <c r="A31" s="582" t="s">
        <v>654</v>
      </c>
      <c r="B31" s="484">
        <f t="shared" si="2"/>
        <v>5</v>
      </c>
      <c r="C31" s="484">
        <f t="shared" si="2"/>
        <v>620.1</v>
      </c>
      <c r="D31" s="484">
        <f t="shared" si="2"/>
        <v>620.1</v>
      </c>
      <c r="E31" s="485">
        <f t="shared" si="2"/>
        <v>744050000</v>
      </c>
      <c r="F31" s="484">
        <v>0</v>
      </c>
      <c r="G31" s="484">
        <v>0</v>
      </c>
      <c r="H31" s="484">
        <v>0</v>
      </c>
      <c r="I31" s="579">
        <v>0</v>
      </c>
      <c r="J31" s="580">
        <v>5</v>
      </c>
      <c r="K31" s="580">
        <v>620.1</v>
      </c>
      <c r="L31" s="580">
        <v>620.1</v>
      </c>
      <c r="M31" s="581">
        <v>744050000</v>
      </c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</row>
    <row r="32" spans="1:25" s="94" customFormat="1" ht="16.5" customHeight="1">
      <c r="A32" s="582" t="s">
        <v>655</v>
      </c>
      <c r="B32" s="484">
        <f t="shared" si="2"/>
        <v>0</v>
      </c>
      <c r="C32" s="484">
        <f t="shared" si="2"/>
        <v>0</v>
      </c>
      <c r="D32" s="484">
        <f t="shared" si="2"/>
        <v>0</v>
      </c>
      <c r="E32" s="485">
        <f t="shared" si="2"/>
        <v>0</v>
      </c>
      <c r="F32" s="484">
        <v>0</v>
      </c>
      <c r="G32" s="484">
        <v>0</v>
      </c>
      <c r="H32" s="484">
        <v>0</v>
      </c>
      <c r="I32" s="579">
        <v>0</v>
      </c>
      <c r="J32" s="580">
        <v>0</v>
      </c>
      <c r="K32" s="580">
        <v>0</v>
      </c>
      <c r="L32" s="580">
        <v>0</v>
      </c>
      <c r="M32" s="581">
        <v>0</v>
      </c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7"/>
      <c r="Y32" s="97"/>
    </row>
    <row r="33" spans="1:25" s="94" customFormat="1" ht="16.5" customHeight="1">
      <c r="A33" s="582" t="s">
        <v>656</v>
      </c>
      <c r="B33" s="484">
        <f t="shared" si="2"/>
        <v>0</v>
      </c>
      <c r="C33" s="484">
        <f t="shared" si="2"/>
        <v>0</v>
      </c>
      <c r="D33" s="484">
        <f t="shared" si="2"/>
        <v>0</v>
      </c>
      <c r="E33" s="485">
        <f t="shared" si="2"/>
        <v>0</v>
      </c>
      <c r="F33" s="484">
        <v>0</v>
      </c>
      <c r="G33" s="484">
        <v>0</v>
      </c>
      <c r="H33" s="484">
        <v>0</v>
      </c>
      <c r="I33" s="579">
        <v>0</v>
      </c>
      <c r="J33" s="580">
        <v>0</v>
      </c>
      <c r="K33" s="580">
        <v>0</v>
      </c>
      <c r="L33" s="580">
        <v>0</v>
      </c>
      <c r="M33" s="581">
        <v>0</v>
      </c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</row>
    <row r="34" spans="1:25" s="94" customFormat="1" ht="16.5" customHeight="1" thickBot="1">
      <c r="A34" s="583" t="s">
        <v>657</v>
      </c>
      <c r="B34" s="482">
        <f t="shared" si="2"/>
        <v>0</v>
      </c>
      <c r="C34" s="482">
        <f t="shared" si="2"/>
        <v>0</v>
      </c>
      <c r="D34" s="482">
        <f t="shared" si="2"/>
        <v>0</v>
      </c>
      <c r="E34" s="483">
        <f t="shared" si="2"/>
        <v>0</v>
      </c>
      <c r="F34" s="482">
        <v>0</v>
      </c>
      <c r="G34" s="482">
        <v>0</v>
      </c>
      <c r="H34" s="482">
        <v>0</v>
      </c>
      <c r="I34" s="584">
        <v>0</v>
      </c>
      <c r="J34" s="585">
        <v>0</v>
      </c>
      <c r="K34" s="585">
        <v>0</v>
      </c>
      <c r="L34" s="585">
        <v>0</v>
      </c>
      <c r="M34" s="586">
        <v>0</v>
      </c>
      <c r="N34" s="97"/>
      <c r="O34" s="97"/>
      <c r="P34" s="97"/>
      <c r="Q34" s="97"/>
      <c r="R34" s="97"/>
      <c r="S34" s="97"/>
      <c r="T34" s="97"/>
      <c r="U34" s="97"/>
      <c r="V34" s="97"/>
      <c r="W34" s="97"/>
      <c r="X34" s="97"/>
      <c r="Y34" s="97"/>
    </row>
    <row r="35" spans="1:25" s="94" customFormat="1" ht="18" customHeight="1">
      <c r="A35" s="255"/>
      <c r="B35" s="256"/>
      <c r="C35" s="256"/>
      <c r="D35" s="256"/>
      <c r="E35" s="257"/>
      <c r="F35" s="256"/>
      <c r="G35" s="256"/>
      <c r="H35" s="256"/>
      <c r="I35" s="100"/>
      <c r="J35" s="99"/>
      <c r="K35" s="99"/>
      <c r="L35" s="99"/>
      <c r="M35" s="100"/>
    </row>
    <row r="36" spans="1:25" s="94" customFormat="1" ht="18" customHeight="1" thickBot="1">
      <c r="A36" s="570" t="s">
        <v>615</v>
      </c>
      <c r="B36" s="256"/>
      <c r="C36" s="256"/>
      <c r="D36" s="256"/>
      <c r="E36" s="257"/>
      <c r="F36" s="256"/>
      <c r="G36" s="256"/>
      <c r="H36" s="256"/>
      <c r="I36" s="100"/>
      <c r="J36" s="99"/>
      <c r="K36" s="99"/>
      <c r="L36" s="99"/>
      <c r="M36" s="100"/>
    </row>
    <row r="37" spans="1:25" s="95" customFormat="1" ht="18" customHeight="1">
      <c r="A37" s="802" t="s">
        <v>631</v>
      </c>
      <c r="B37" s="811" t="s">
        <v>555</v>
      </c>
      <c r="C37" s="811"/>
      <c r="D37" s="811"/>
      <c r="E37" s="811"/>
      <c r="F37" s="811" t="s">
        <v>566</v>
      </c>
      <c r="G37" s="811"/>
      <c r="H37" s="811"/>
      <c r="I37" s="809"/>
      <c r="J37" s="809" t="s">
        <v>567</v>
      </c>
      <c r="K37" s="809"/>
      <c r="L37" s="809"/>
      <c r="M37" s="810"/>
    </row>
    <row r="38" spans="1:25" s="96" customFormat="1" ht="50.1" customHeight="1" thickBot="1">
      <c r="A38" s="803"/>
      <c r="B38" s="572" t="s">
        <v>550</v>
      </c>
      <c r="C38" s="572" t="s">
        <v>568</v>
      </c>
      <c r="D38" s="572" t="s">
        <v>551</v>
      </c>
      <c r="E38" s="533" t="s">
        <v>569</v>
      </c>
      <c r="F38" s="572" t="s">
        <v>550</v>
      </c>
      <c r="G38" s="572" t="s">
        <v>568</v>
      </c>
      <c r="H38" s="572" t="s">
        <v>551</v>
      </c>
      <c r="I38" s="549" t="s">
        <v>569</v>
      </c>
      <c r="J38" s="573" t="s">
        <v>80</v>
      </c>
      <c r="K38" s="573" t="s">
        <v>568</v>
      </c>
      <c r="L38" s="573" t="s">
        <v>74</v>
      </c>
      <c r="M38" s="551" t="s">
        <v>81</v>
      </c>
    </row>
    <row r="39" spans="1:25" s="94" customFormat="1" ht="17.100000000000001" customHeight="1" thickBot="1">
      <c r="A39" s="574" t="s">
        <v>555</v>
      </c>
      <c r="B39" s="534">
        <f t="shared" ref="B39:M39" si="3">SUM(B40:B67)</f>
        <v>197</v>
      </c>
      <c r="C39" s="534">
        <f t="shared" si="3"/>
        <v>666131.52</v>
      </c>
      <c r="D39" s="534">
        <f t="shared" si="3"/>
        <v>541153.10877000005</v>
      </c>
      <c r="E39" s="535">
        <f t="shared" si="3"/>
        <v>136687471436</v>
      </c>
      <c r="F39" s="534">
        <f t="shared" si="3"/>
        <v>159</v>
      </c>
      <c r="G39" s="534">
        <f t="shared" si="3"/>
        <v>551768.69999999995</v>
      </c>
      <c r="H39" s="534">
        <f t="shared" si="3"/>
        <v>428996.99277000001</v>
      </c>
      <c r="I39" s="575">
        <f t="shared" si="3"/>
        <v>60822417675</v>
      </c>
      <c r="J39" s="576">
        <f t="shared" si="3"/>
        <v>38</v>
      </c>
      <c r="K39" s="576">
        <f t="shared" si="3"/>
        <v>114362.82</v>
      </c>
      <c r="L39" s="576">
        <f t="shared" si="3"/>
        <v>112156.11600000001</v>
      </c>
      <c r="M39" s="577">
        <f t="shared" si="3"/>
        <v>75865053761</v>
      </c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</row>
    <row r="40" spans="1:25" s="94" customFormat="1" ht="17.100000000000001" customHeight="1" thickTop="1">
      <c r="A40" s="578" t="s">
        <v>552</v>
      </c>
      <c r="B40" s="484">
        <f t="shared" ref="B40:E55" si="4">SUM(F40,J40)</f>
        <v>14</v>
      </c>
      <c r="C40" s="484">
        <f t="shared" si="4"/>
        <v>23072.31</v>
      </c>
      <c r="D40" s="484">
        <f t="shared" si="4"/>
        <v>16654.288</v>
      </c>
      <c r="E40" s="485">
        <f t="shared" si="4"/>
        <v>2258234750</v>
      </c>
      <c r="F40" s="484">
        <v>13</v>
      </c>
      <c r="G40" s="484">
        <v>22992.45</v>
      </c>
      <c r="H40" s="484">
        <v>16654.288</v>
      </c>
      <c r="I40" s="579">
        <v>2258234750</v>
      </c>
      <c r="J40" s="580">
        <v>1</v>
      </c>
      <c r="K40" s="580">
        <v>79.86</v>
      </c>
      <c r="L40" s="580">
        <v>0</v>
      </c>
      <c r="M40" s="581">
        <v>0</v>
      </c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</row>
    <row r="41" spans="1:25" s="94" customFormat="1" ht="17.100000000000001" customHeight="1">
      <c r="A41" s="582" t="s">
        <v>632</v>
      </c>
      <c r="B41" s="484">
        <f t="shared" si="4"/>
        <v>0</v>
      </c>
      <c r="C41" s="484">
        <f t="shared" si="4"/>
        <v>0</v>
      </c>
      <c r="D41" s="484">
        <f t="shared" si="4"/>
        <v>0</v>
      </c>
      <c r="E41" s="485">
        <f t="shared" si="4"/>
        <v>0</v>
      </c>
      <c r="F41" s="484">
        <v>0</v>
      </c>
      <c r="G41" s="484">
        <v>0</v>
      </c>
      <c r="H41" s="484">
        <v>0</v>
      </c>
      <c r="I41" s="579">
        <v>0</v>
      </c>
      <c r="J41" s="580">
        <v>0</v>
      </c>
      <c r="K41" s="580">
        <v>0</v>
      </c>
      <c r="L41" s="580">
        <v>0</v>
      </c>
      <c r="M41" s="581">
        <v>0</v>
      </c>
      <c r="N41" s="97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</row>
    <row r="42" spans="1:25" s="94" customFormat="1" ht="17.100000000000001" customHeight="1">
      <c r="A42" s="582" t="s">
        <v>554</v>
      </c>
      <c r="B42" s="484">
        <f t="shared" si="4"/>
        <v>30</v>
      </c>
      <c r="C42" s="484">
        <f t="shared" si="4"/>
        <v>50474.689999999995</v>
      </c>
      <c r="D42" s="484">
        <f t="shared" si="4"/>
        <v>17671.617999999999</v>
      </c>
      <c r="E42" s="485">
        <f t="shared" si="4"/>
        <v>2356964000</v>
      </c>
      <c r="F42" s="484">
        <v>29</v>
      </c>
      <c r="G42" s="484">
        <v>50149.549999999996</v>
      </c>
      <c r="H42" s="484">
        <v>17346.48</v>
      </c>
      <c r="I42" s="579">
        <v>2088244000</v>
      </c>
      <c r="J42" s="580">
        <v>1</v>
      </c>
      <c r="K42" s="580">
        <v>325.14</v>
      </c>
      <c r="L42" s="580">
        <v>325.13799999999998</v>
      </c>
      <c r="M42" s="581">
        <v>268720000</v>
      </c>
      <c r="N42" s="97"/>
      <c r="O42" s="97"/>
      <c r="P42" s="97"/>
      <c r="Q42" s="97"/>
      <c r="R42" s="97"/>
      <c r="S42" s="97"/>
      <c r="T42" s="97"/>
      <c r="U42" s="97"/>
      <c r="V42" s="97"/>
      <c r="W42" s="97"/>
      <c r="X42" s="97"/>
      <c r="Y42" s="97"/>
    </row>
    <row r="43" spans="1:25" s="94" customFormat="1" ht="17.100000000000001" customHeight="1">
      <c r="A43" s="582" t="s">
        <v>633</v>
      </c>
      <c r="B43" s="484">
        <f t="shared" si="4"/>
        <v>7</v>
      </c>
      <c r="C43" s="484">
        <f t="shared" si="4"/>
        <v>37993.15</v>
      </c>
      <c r="D43" s="484">
        <f t="shared" si="4"/>
        <v>9395</v>
      </c>
      <c r="E43" s="485">
        <f t="shared" si="4"/>
        <v>2674000000</v>
      </c>
      <c r="F43" s="484">
        <v>7</v>
      </c>
      <c r="G43" s="484">
        <v>37993.15</v>
      </c>
      <c r="H43" s="484">
        <v>9395</v>
      </c>
      <c r="I43" s="579">
        <v>2674000000</v>
      </c>
      <c r="J43" s="580">
        <v>0</v>
      </c>
      <c r="K43" s="580">
        <v>0</v>
      </c>
      <c r="L43" s="580">
        <v>0</v>
      </c>
      <c r="M43" s="581">
        <v>0</v>
      </c>
      <c r="N43" s="97"/>
      <c r="O43" s="97"/>
      <c r="P43" s="97"/>
      <c r="Q43" s="97"/>
      <c r="R43" s="97"/>
      <c r="S43" s="97"/>
      <c r="T43" s="97"/>
      <c r="U43" s="97"/>
      <c r="V43" s="97"/>
      <c r="W43" s="97"/>
      <c r="X43" s="97"/>
      <c r="Y43" s="97"/>
    </row>
    <row r="44" spans="1:25" s="94" customFormat="1" ht="17.100000000000001" customHeight="1">
      <c r="A44" s="582" t="s">
        <v>634</v>
      </c>
      <c r="B44" s="484">
        <f t="shared" si="4"/>
        <v>61</v>
      </c>
      <c r="C44" s="484">
        <f t="shared" si="4"/>
        <v>55180.869999999981</v>
      </c>
      <c r="D44" s="484">
        <f t="shared" si="4"/>
        <v>43587.74</v>
      </c>
      <c r="E44" s="485">
        <f t="shared" si="4"/>
        <v>32245453306</v>
      </c>
      <c r="F44" s="484">
        <v>51</v>
      </c>
      <c r="G44" s="484">
        <v>48164.199999999983</v>
      </c>
      <c r="H44" s="484">
        <v>36601.724999999999</v>
      </c>
      <c r="I44" s="579">
        <v>20675371416</v>
      </c>
      <c r="J44" s="580">
        <v>10</v>
      </c>
      <c r="K44" s="580">
        <v>7016.67</v>
      </c>
      <c r="L44" s="580">
        <v>6986.0150000000003</v>
      </c>
      <c r="M44" s="581">
        <v>11570081890</v>
      </c>
      <c r="N44" s="97"/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7"/>
    </row>
    <row r="45" spans="1:25" s="94" customFormat="1" ht="17.100000000000001" customHeight="1">
      <c r="A45" s="582" t="s">
        <v>635</v>
      </c>
      <c r="B45" s="484">
        <f t="shared" si="4"/>
        <v>0</v>
      </c>
      <c r="C45" s="484">
        <f t="shared" si="4"/>
        <v>0</v>
      </c>
      <c r="D45" s="484">
        <f t="shared" si="4"/>
        <v>0</v>
      </c>
      <c r="E45" s="485">
        <f t="shared" si="4"/>
        <v>0</v>
      </c>
      <c r="F45" s="484">
        <v>0</v>
      </c>
      <c r="G45" s="484">
        <v>0</v>
      </c>
      <c r="H45" s="484">
        <v>0</v>
      </c>
      <c r="I45" s="579">
        <v>0</v>
      </c>
      <c r="J45" s="580">
        <v>0</v>
      </c>
      <c r="K45" s="580">
        <v>0</v>
      </c>
      <c r="L45" s="580">
        <v>0</v>
      </c>
      <c r="M45" s="581">
        <v>0</v>
      </c>
      <c r="N45" s="97"/>
      <c r="O45" s="97"/>
      <c r="P45" s="97"/>
      <c r="Q45" s="97"/>
      <c r="R45" s="97"/>
      <c r="S45" s="97"/>
      <c r="T45" s="97"/>
      <c r="U45" s="97"/>
      <c r="V45" s="97"/>
      <c r="W45" s="97"/>
      <c r="X45" s="97"/>
      <c r="Y45" s="97"/>
    </row>
    <row r="46" spans="1:25" s="94" customFormat="1" ht="17.100000000000001" customHeight="1">
      <c r="A46" s="582" t="s">
        <v>636</v>
      </c>
      <c r="B46" s="484">
        <f t="shared" si="4"/>
        <v>8</v>
      </c>
      <c r="C46" s="484">
        <f t="shared" si="4"/>
        <v>166924.35</v>
      </c>
      <c r="D46" s="484">
        <f t="shared" si="4"/>
        <v>160276.38099999999</v>
      </c>
      <c r="E46" s="485">
        <f t="shared" si="4"/>
        <v>1693548604</v>
      </c>
      <c r="F46" s="484">
        <v>8</v>
      </c>
      <c r="G46" s="484">
        <v>166924.35</v>
      </c>
      <c r="H46" s="484">
        <v>160276.38099999999</v>
      </c>
      <c r="I46" s="579">
        <v>1693548604</v>
      </c>
      <c r="J46" s="580">
        <v>0</v>
      </c>
      <c r="K46" s="580">
        <v>0</v>
      </c>
      <c r="L46" s="580">
        <v>0</v>
      </c>
      <c r="M46" s="581">
        <v>0</v>
      </c>
      <c r="N46" s="97"/>
      <c r="O46" s="97"/>
      <c r="P46" s="97"/>
      <c r="Q46" s="97"/>
      <c r="R46" s="97"/>
      <c r="S46" s="97"/>
      <c r="T46" s="97"/>
      <c r="U46" s="97"/>
      <c r="V46" s="97"/>
      <c r="W46" s="97"/>
      <c r="X46" s="97"/>
      <c r="Y46" s="97"/>
    </row>
    <row r="47" spans="1:25" s="94" customFormat="1" ht="17.100000000000001" customHeight="1">
      <c r="A47" s="582" t="s">
        <v>637</v>
      </c>
      <c r="B47" s="484">
        <f t="shared" si="4"/>
        <v>5</v>
      </c>
      <c r="C47" s="484">
        <f t="shared" si="4"/>
        <v>1867.64</v>
      </c>
      <c r="D47" s="484">
        <f t="shared" si="4"/>
        <v>69.140770000000003</v>
      </c>
      <c r="E47" s="485">
        <f t="shared" si="4"/>
        <v>2701704000</v>
      </c>
      <c r="F47" s="484">
        <v>5</v>
      </c>
      <c r="G47" s="484">
        <v>1867.64</v>
      </c>
      <c r="H47" s="484">
        <v>69.140770000000003</v>
      </c>
      <c r="I47" s="579">
        <v>2701704000</v>
      </c>
      <c r="J47" s="580">
        <v>0</v>
      </c>
      <c r="K47" s="580">
        <v>0</v>
      </c>
      <c r="L47" s="580">
        <v>0</v>
      </c>
      <c r="M47" s="581">
        <v>0</v>
      </c>
      <c r="N47" s="97"/>
      <c r="O47" s="97"/>
      <c r="P47" s="97"/>
      <c r="Q47" s="97"/>
      <c r="R47" s="97"/>
      <c r="S47" s="97"/>
      <c r="T47" s="97"/>
      <c r="U47" s="97"/>
      <c r="V47" s="97"/>
      <c r="W47" s="97"/>
      <c r="X47" s="97"/>
      <c r="Y47" s="97"/>
    </row>
    <row r="48" spans="1:25" s="94" customFormat="1" ht="17.100000000000001" customHeight="1">
      <c r="A48" s="582" t="s">
        <v>638</v>
      </c>
      <c r="B48" s="484">
        <f t="shared" si="4"/>
        <v>3</v>
      </c>
      <c r="C48" s="484">
        <f t="shared" si="4"/>
        <v>50100.75</v>
      </c>
      <c r="D48" s="484">
        <f t="shared" si="4"/>
        <v>49510.11</v>
      </c>
      <c r="E48" s="485">
        <f t="shared" si="4"/>
        <v>247500000</v>
      </c>
      <c r="F48" s="484">
        <v>2</v>
      </c>
      <c r="G48" s="484">
        <v>50067.25</v>
      </c>
      <c r="H48" s="484">
        <v>49175.11</v>
      </c>
      <c r="I48" s="579">
        <v>47500000</v>
      </c>
      <c r="J48" s="580">
        <v>1</v>
      </c>
      <c r="K48" s="580">
        <v>33.5</v>
      </c>
      <c r="L48" s="580">
        <v>335</v>
      </c>
      <c r="M48" s="581">
        <v>200000000</v>
      </c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7"/>
    </row>
    <row r="49" spans="1:25" s="94" customFormat="1" ht="17.100000000000001" customHeight="1">
      <c r="A49" s="582" t="s">
        <v>639</v>
      </c>
      <c r="B49" s="484">
        <f t="shared" si="4"/>
        <v>1</v>
      </c>
      <c r="C49" s="484">
        <f t="shared" si="4"/>
        <v>18.64</v>
      </c>
      <c r="D49" s="484">
        <f t="shared" si="4"/>
        <v>18.64</v>
      </c>
      <c r="E49" s="485">
        <f t="shared" si="4"/>
        <v>0</v>
      </c>
      <c r="F49" s="484">
        <v>0</v>
      </c>
      <c r="G49" s="484">
        <v>0</v>
      </c>
      <c r="H49" s="484">
        <v>0</v>
      </c>
      <c r="I49" s="579">
        <v>0</v>
      </c>
      <c r="J49" s="580">
        <v>1</v>
      </c>
      <c r="K49" s="580">
        <v>18.64</v>
      </c>
      <c r="L49" s="580">
        <v>18.64</v>
      </c>
      <c r="M49" s="581">
        <v>0</v>
      </c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</row>
    <row r="50" spans="1:25" s="94" customFormat="1" ht="17.100000000000001" customHeight="1">
      <c r="A50" s="582" t="s">
        <v>640</v>
      </c>
      <c r="B50" s="484">
        <f t="shared" si="4"/>
        <v>1</v>
      </c>
      <c r="C50" s="484">
        <f t="shared" si="4"/>
        <v>4.3099999999999996</v>
      </c>
      <c r="D50" s="484">
        <f t="shared" si="4"/>
        <v>16.8</v>
      </c>
      <c r="E50" s="485">
        <f t="shared" si="4"/>
        <v>893760</v>
      </c>
      <c r="F50" s="484">
        <v>1</v>
      </c>
      <c r="G50" s="484">
        <v>4.3099999999999996</v>
      </c>
      <c r="H50" s="484">
        <v>16.8</v>
      </c>
      <c r="I50" s="579">
        <v>893760</v>
      </c>
      <c r="J50" s="580">
        <v>0</v>
      </c>
      <c r="K50" s="580">
        <v>0</v>
      </c>
      <c r="L50" s="580">
        <v>0</v>
      </c>
      <c r="M50" s="581">
        <v>0</v>
      </c>
      <c r="N50" s="97"/>
      <c r="O50" s="97"/>
      <c r="P50" s="97"/>
      <c r="Q50" s="97"/>
      <c r="R50" s="97"/>
      <c r="S50" s="97"/>
      <c r="T50" s="97"/>
      <c r="U50" s="97"/>
      <c r="V50" s="97"/>
      <c r="W50" s="97"/>
      <c r="X50" s="97"/>
      <c r="Y50" s="97"/>
    </row>
    <row r="51" spans="1:25" s="94" customFormat="1" ht="17.100000000000001" customHeight="1">
      <c r="A51" s="582" t="s">
        <v>641</v>
      </c>
      <c r="B51" s="484">
        <f t="shared" si="4"/>
        <v>0</v>
      </c>
      <c r="C51" s="484">
        <f t="shared" si="4"/>
        <v>0</v>
      </c>
      <c r="D51" s="484">
        <f t="shared" si="4"/>
        <v>0</v>
      </c>
      <c r="E51" s="485">
        <f t="shared" si="4"/>
        <v>0</v>
      </c>
      <c r="F51" s="484">
        <v>0</v>
      </c>
      <c r="G51" s="484">
        <v>0</v>
      </c>
      <c r="H51" s="484">
        <v>0</v>
      </c>
      <c r="I51" s="579">
        <v>0</v>
      </c>
      <c r="J51" s="580">
        <v>0</v>
      </c>
      <c r="K51" s="580">
        <v>0</v>
      </c>
      <c r="L51" s="580">
        <v>0</v>
      </c>
      <c r="M51" s="581">
        <v>0</v>
      </c>
      <c r="N51" s="97"/>
      <c r="O51" s="97"/>
      <c r="P51" s="97"/>
      <c r="Q51" s="97"/>
      <c r="R51" s="97"/>
      <c r="S51" s="97"/>
      <c r="T51" s="97"/>
      <c r="U51" s="97"/>
      <c r="V51" s="97"/>
      <c r="W51" s="97"/>
      <c r="X51" s="97"/>
      <c r="Y51" s="97"/>
    </row>
    <row r="52" spans="1:25" s="94" customFormat="1" ht="17.100000000000001" customHeight="1">
      <c r="A52" s="582" t="s">
        <v>642</v>
      </c>
      <c r="B52" s="484">
        <f t="shared" si="4"/>
        <v>1</v>
      </c>
      <c r="C52" s="484">
        <f t="shared" si="4"/>
        <v>10037.14</v>
      </c>
      <c r="D52" s="484">
        <f t="shared" si="4"/>
        <v>0</v>
      </c>
      <c r="E52" s="485">
        <f t="shared" si="4"/>
        <v>0</v>
      </c>
      <c r="F52" s="484">
        <v>1</v>
      </c>
      <c r="G52" s="484">
        <v>10037.14</v>
      </c>
      <c r="H52" s="484">
        <v>0</v>
      </c>
      <c r="I52" s="579">
        <v>0</v>
      </c>
      <c r="J52" s="580">
        <v>0</v>
      </c>
      <c r="K52" s="580">
        <v>0</v>
      </c>
      <c r="L52" s="580">
        <v>0</v>
      </c>
      <c r="M52" s="581">
        <v>0</v>
      </c>
      <c r="N52" s="97"/>
      <c r="O52" s="97"/>
      <c r="P52" s="97"/>
      <c r="Q52" s="97"/>
      <c r="R52" s="97"/>
      <c r="S52" s="97"/>
      <c r="T52" s="97"/>
      <c r="U52" s="97"/>
      <c r="V52" s="97"/>
      <c r="W52" s="97"/>
      <c r="X52" s="97"/>
      <c r="Y52" s="97"/>
    </row>
    <row r="53" spans="1:25" s="94" customFormat="1" ht="17.100000000000001" customHeight="1">
      <c r="A53" s="582" t="s">
        <v>643</v>
      </c>
      <c r="B53" s="484">
        <f t="shared" si="4"/>
        <v>0</v>
      </c>
      <c r="C53" s="484">
        <f t="shared" si="4"/>
        <v>0</v>
      </c>
      <c r="D53" s="484">
        <f t="shared" si="4"/>
        <v>0</v>
      </c>
      <c r="E53" s="485">
        <f t="shared" si="4"/>
        <v>0</v>
      </c>
      <c r="F53" s="484">
        <v>0</v>
      </c>
      <c r="G53" s="484">
        <v>0</v>
      </c>
      <c r="H53" s="484">
        <v>0</v>
      </c>
      <c r="I53" s="579">
        <v>0</v>
      </c>
      <c r="J53" s="580">
        <v>0</v>
      </c>
      <c r="K53" s="580">
        <v>0</v>
      </c>
      <c r="L53" s="580">
        <v>0</v>
      </c>
      <c r="M53" s="581">
        <v>0</v>
      </c>
      <c r="N53" s="97"/>
      <c r="O53" s="97"/>
      <c r="P53" s="97"/>
      <c r="Q53" s="97"/>
      <c r="R53" s="97"/>
      <c r="S53" s="97"/>
      <c r="T53" s="97"/>
      <c r="U53" s="97"/>
      <c r="V53" s="97"/>
      <c r="W53" s="97"/>
      <c r="X53" s="97"/>
      <c r="Y53" s="97"/>
    </row>
    <row r="54" spans="1:25" s="94" customFormat="1" ht="17.100000000000001" customHeight="1">
      <c r="A54" s="582" t="s">
        <v>658</v>
      </c>
      <c r="B54" s="484">
        <f t="shared" si="4"/>
        <v>0</v>
      </c>
      <c r="C54" s="484">
        <f t="shared" si="4"/>
        <v>0</v>
      </c>
      <c r="D54" s="484">
        <f t="shared" si="4"/>
        <v>0</v>
      </c>
      <c r="E54" s="485">
        <f t="shared" si="4"/>
        <v>0</v>
      </c>
      <c r="F54" s="484">
        <v>0</v>
      </c>
      <c r="G54" s="484">
        <v>0</v>
      </c>
      <c r="H54" s="484">
        <v>0</v>
      </c>
      <c r="I54" s="579">
        <v>0</v>
      </c>
      <c r="J54" s="580">
        <v>0</v>
      </c>
      <c r="K54" s="580">
        <v>0</v>
      </c>
      <c r="L54" s="580">
        <v>0</v>
      </c>
      <c r="M54" s="581">
        <v>0</v>
      </c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</row>
    <row r="55" spans="1:25" s="94" customFormat="1" ht="17.100000000000001" customHeight="1">
      <c r="A55" s="582" t="s">
        <v>659</v>
      </c>
      <c r="B55" s="484">
        <f t="shared" si="4"/>
        <v>0</v>
      </c>
      <c r="C55" s="484">
        <f t="shared" si="4"/>
        <v>0</v>
      </c>
      <c r="D55" s="484">
        <f t="shared" si="4"/>
        <v>0</v>
      </c>
      <c r="E55" s="485">
        <f t="shared" si="4"/>
        <v>0</v>
      </c>
      <c r="F55" s="484">
        <v>0</v>
      </c>
      <c r="G55" s="484">
        <v>0</v>
      </c>
      <c r="H55" s="484">
        <v>0</v>
      </c>
      <c r="I55" s="579">
        <v>0</v>
      </c>
      <c r="J55" s="580">
        <v>0</v>
      </c>
      <c r="K55" s="580">
        <v>0</v>
      </c>
      <c r="L55" s="580">
        <v>0</v>
      </c>
      <c r="M55" s="581">
        <v>0</v>
      </c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</row>
    <row r="56" spans="1:25" s="94" customFormat="1" ht="17.100000000000001" customHeight="1">
      <c r="A56" s="582" t="s">
        <v>660</v>
      </c>
      <c r="B56" s="484">
        <f t="shared" ref="B56:E67" si="5">SUM(F56,J56)</f>
        <v>4</v>
      </c>
      <c r="C56" s="484">
        <f t="shared" si="5"/>
        <v>44679.34</v>
      </c>
      <c r="D56" s="484">
        <f t="shared" si="5"/>
        <v>40119.56</v>
      </c>
      <c r="E56" s="485">
        <f t="shared" si="5"/>
        <v>10029890000</v>
      </c>
      <c r="F56" s="484">
        <v>4</v>
      </c>
      <c r="G56" s="484">
        <v>44679.34</v>
      </c>
      <c r="H56" s="484">
        <v>40119.56</v>
      </c>
      <c r="I56" s="579">
        <v>10029890000</v>
      </c>
      <c r="J56" s="580">
        <v>0</v>
      </c>
      <c r="K56" s="580">
        <v>0</v>
      </c>
      <c r="L56" s="580">
        <v>0</v>
      </c>
      <c r="M56" s="581">
        <v>0</v>
      </c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</row>
    <row r="57" spans="1:25" s="94" customFormat="1" ht="17.100000000000001" customHeight="1">
      <c r="A57" s="582" t="s">
        <v>661</v>
      </c>
      <c r="B57" s="484">
        <f t="shared" si="5"/>
        <v>2</v>
      </c>
      <c r="C57" s="484">
        <f t="shared" si="5"/>
        <v>220.61</v>
      </c>
      <c r="D57" s="484">
        <f t="shared" si="5"/>
        <v>0</v>
      </c>
      <c r="E57" s="485">
        <f t="shared" si="5"/>
        <v>0</v>
      </c>
      <c r="F57" s="484">
        <v>2</v>
      </c>
      <c r="G57" s="484">
        <v>220.61</v>
      </c>
      <c r="H57" s="484">
        <v>0</v>
      </c>
      <c r="I57" s="579">
        <v>0</v>
      </c>
      <c r="J57" s="580">
        <v>0</v>
      </c>
      <c r="K57" s="580">
        <v>0</v>
      </c>
      <c r="L57" s="580">
        <v>0</v>
      </c>
      <c r="M57" s="581">
        <v>0</v>
      </c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</row>
    <row r="58" spans="1:25" s="94" customFormat="1" ht="17.100000000000001" customHeight="1">
      <c r="A58" s="582" t="s">
        <v>662</v>
      </c>
      <c r="B58" s="484">
        <f t="shared" si="5"/>
        <v>0</v>
      </c>
      <c r="C58" s="484">
        <f t="shared" si="5"/>
        <v>0</v>
      </c>
      <c r="D58" s="484">
        <f t="shared" si="5"/>
        <v>0</v>
      </c>
      <c r="E58" s="485">
        <f t="shared" si="5"/>
        <v>0</v>
      </c>
      <c r="F58" s="484">
        <v>0</v>
      </c>
      <c r="G58" s="484">
        <v>0</v>
      </c>
      <c r="H58" s="484">
        <v>0</v>
      </c>
      <c r="I58" s="579">
        <v>0</v>
      </c>
      <c r="J58" s="580">
        <v>0</v>
      </c>
      <c r="K58" s="580">
        <v>0</v>
      </c>
      <c r="L58" s="580">
        <v>0</v>
      </c>
      <c r="M58" s="581">
        <v>0</v>
      </c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</row>
    <row r="59" spans="1:25" s="94" customFormat="1" ht="17.100000000000001" customHeight="1">
      <c r="A59" s="582" t="s">
        <v>663</v>
      </c>
      <c r="B59" s="484">
        <f t="shared" si="5"/>
        <v>9</v>
      </c>
      <c r="C59" s="484">
        <f t="shared" si="5"/>
        <v>14799.25</v>
      </c>
      <c r="D59" s="484">
        <f t="shared" si="5"/>
        <v>10605.849</v>
      </c>
      <c r="E59" s="485">
        <f t="shared" si="5"/>
        <v>4890283420</v>
      </c>
      <c r="F59" s="484">
        <v>6</v>
      </c>
      <c r="G59" s="484">
        <v>14360.3</v>
      </c>
      <c r="H59" s="484">
        <v>10605.849</v>
      </c>
      <c r="I59" s="579">
        <v>4890283420</v>
      </c>
      <c r="J59" s="580">
        <v>3</v>
      </c>
      <c r="K59" s="580">
        <v>438.95</v>
      </c>
      <c r="L59" s="580">
        <v>0</v>
      </c>
      <c r="M59" s="581">
        <v>0</v>
      </c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</row>
    <row r="60" spans="1:25" s="94" customFormat="1" ht="17.100000000000001" customHeight="1">
      <c r="A60" s="582" t="s">
        <v>664</v>
      </c>
      <c r="B60" s="484">
        <f t="shared" si="5"/>
        <v>0</v>
      </c>
      <c r="C60" s="484">
        <f t="shared" si="5"/>
        <v>0</v>
      </c>
      <c r="D60" s="484">
        <f t="shared" si="5"/>
        <v>0</v>
      </c>
      <c r="E60" s="485">
        <f t="shared" si="5"/>
        <v>0</v>
      </c>
      <c r="F60" s="484">
        <v>0</v>
      </c>
      <c r="G60" s="484">
        <v>0</v>
      </c>
      <c r="H60" s="484">
        <v>0</v>
      </c>
      <c r="I60" s="579">
        <v>0</v>
      </c>
      <c r="J60" s="580">
        <v>0</v>
      </c>
      <c r="K60" s="580">
        <v>0</v>
      </c>
      <c r="L60" s="580">
        <v>0</v>
      </c>
      <c r="M60" s="581">
        <v>0</v>
      </c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</row>
    <row r="61" spans="1:25" s="94" customFormat="1" ht="17.100000000000001" customHeight="1">
      <c r="A61" s="582" t="s">
        <v>665</v>
      </c>
      <c r="B61" s="484">
        <f t="shared" si="5"/>
        <v>2</v>
      </c>
      <c r="C61" s="484">
        <f t="shared" si="5"/>
        <v>826.28</v>
      </c>
      <c r="D61" s="484">
        <f t="shared" si="5"/>
        <v>490.61599999999999</v>
      </c>
      <c r="E61" s="485">
        <f t="shared" si="5"/>
        <v>85202400</v>
      </c>
      <c r="F61" s="484">
        <v>1</v>
      </c>
      <c r="G61" s="484">
        <v>739.6</v>
      </c>
      <c r="H61" s="484">
        <v>403.94</v>
      </c>
      <c r="I61" s="579">
        <v>0</v>
      </c>
      <c r="J61" s="580">
        <v>1</v>
      </c>
      <c r="K61" s="580">
        <v>86.68</v>
      </c>
      <c r="L61" s="580">
        <v>86.676000000000002</v>
      </c>
      <c r="M61" s="581">
        <v>85202400</v>
      </c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</row>
    <row r="62" spans="1:25" s="94" customFormat="1" ht="17.100000000000001" customHeight="1">
      <c r="A62" s="582" t="s">
        <v>666</v>
      </c>
      <c r="B62" s="484">
        <f t="shared" si="5"/>
        <v>0</v>
      </c>
      <c r="C62" s="484">
        <f t="shared" si="5"/>
        <v>0</v>
      </c>
      <c r="D62" s="484">
        <f t="shared" si="5"/>
        <v>0</v>
      </c>
      <c r="E62" s="485">
        <f t="shared" si="5"/>
        <v>0</v>
      </c>
      <c r="F62" s="484">
        <v>0</v>
      </c>
      <c r="G62" s="484">
        <v>0</v>
      </c>
      <c r="H62" s="484">
        <v>0</v>
      </c>
      <c r="I62" s="579">
        <v>0</v>
      </c>
      <c r="J62" s="580">
        <v>0</v>
      </c>
      <c r="K62" s="580">
        <v>0</v>
      </c>
      <c r="L62" s="580">
        <v>0</v>
      </c>
      <c r="M62" s="581">
        <v>0</v>
      </c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</row>
    <row r="63" spans="1:25" s="94" customFormat="1" ht="17.100000000000001" customHeight="1">
      <c r="A63" s="582" t="s">
        <v>553</v>
      </c>
      <c r="B63" s="484">
        <f t="shared" si="5"/>
        <v>4</v>
      </c>
      <c r="C63" s="484">
        <f t="shared" si="5"/>
        <v>488.59000000000003</v>
      </c>
      <c r="D63" s="484">
        <f t="shared" si="5"/>
        <v>98.14</v>
      </c>
      <c r="E63" s="485">
        <f t="shared" si="5"/>
        <v>24535000</v>
      </c>
      <c r="F63" s="484">
        <v>3</v>
      </c>
      <c r="G63" s="484">
        <v>477.37</v>
      </c>
      <c r="H63" s="484">
        <v>98.14</v>
      </c>
      <c r="I63" s="579">
        <v>24535000</v>
      </c>
      <c r="J63" s="580">
        <v>1</v>
      </c>
      <c r="K63" s="580">
        <v>11.22</v>
      </c>
      <c r="L63" s="580">
        <v>0</v>
      </c>
      <c r="M63" s="581">
        <v>0</v>
      </c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</row>
    <row r="64" spans="1:25" s="94" customFormat="1" ht="17.100000000000001" customHeight="1">
      <c r="A64" s="582" t="s">
        <v>667</v>
      </c>
      <c r="B64" s="484">
        <f t="shared" si="5"/>
        <v>18</v>
      </c>
      <c r="C64" s="484">
        <f t="shared" si="5"/>
        <v>52550.78</v>
      </c>
      <c r="D64" s="484">
        <f t="shared" si="5"/>
        <v>52888.736999999994</v>
      </c>
      <c r="E64" s="485">
        <f t="shared" si="5"/>
        <v>69928212835</v>
      </c>
      <c r="F64" s="484">
        <v>12</v>
      </c>
      <c r="G64" s="484">
        <v>16245.59</v>
      </c>
      <c r="H64" s="484">
        <v>16105.164000000001</v>
      </c>
      <c r="I64" s="579">
        <v>13536074300</v>
      </c>
      <c r="J64" s="580">
        <v>6</v>
      </c>
      <c r="K64" s="580">
        <v>36305.189999999995</v>
      </c>
      <c r="L64" s="580">
        <v>36783.572999999997</v>
      </c>
      <c r="M64" s="581">
        <v>56392138535</v>
      </c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</row>
    <row r="65" spans="1:25" s="94" customFormat="1" ht="17.100000000000001" customHeight="1">
      <c r="A65" s="582" t="s">
        <v>668</v>
      </c>
      <c r="B65" s="484">
        <f t="shared" si="5"/>
        <v>6</v>
      </c>
      <c r="C65" s="484">
        <f t="shared" si="5"/>
        <v>69543.87</v>
      </c>
      <c r="D65" s="484">
        <f t="shared" si="5"/>
        <v>67166.169000000009</v>
      </c>
      <c r="E65" s="485">
        <f t="shared" si="5"/>
        <v>7235184686</v>
      </c>
      <c r="F65" s="484">
        <v>1</v>
      </c>
      <c r="G65" s="484">
        <v>1702</v>
      </c>
      <c r="H65" s="484">
        <v>0</v>
      </c>
      <c r="I65" s="579">
        <v>0</v>
      </c>
      <c r="J65" s="580">
        <v>5</v>
      </c>
      <c r="K65" s="580">
        <v>67841.87</v>
      </c>
      <c r="L65" s="580">
        <v>67166.169000000009</v>
      </c>
      <c r="M65" s="581">
        <v>7235184686</v>
      </c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</row>
    <row r="66" spans="1:25" s="94" customFormat="1" ht="17.100000000000001" customHeight="1">
      <c r="A66" s="582" t="s">
        <v>669</v>
      </c>
      <c r="B66" s="484">
        <f t="shared" si="5"/>
        <v>10</v>
      </c>
      <c r="C66" s="484">
        <f t="shared" si="5"/>
        <v>17391</v>
      </c>
      <c r="D66" s="484">
        <f t="shared" si="5"/>
        <v>5560.7150000000001</v>
      </c>
      <c r="E66" s="485">
        <f t="shared" si="5"/>
        <v>202138425</v>
      </c>
      <c r="F66" s="484">
        <v>10</v>
      </c>
      <c r="G66" s="484">
        <v>17391</v>
      </c>
      <c r="H66" s="484">
        <v>5560.7150000000001</v>
      </c>
      <c r="I66" s="579">
        <v>202138425</v>
      </c>
      <c r="J66" s="580">
        <v>0</v>
      </c>
      <c r="K66" s="580">
        <v>0</v>
      </c>
      <c r="L66" s="580">
        <v>0</v>
      </c>
      <c r="M66" s="581">
        <v>0</v>
      </c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7"/>
    </row>
    <row r="67" spans="1:25" s="94" customFormat="1" ht="17.100000000000001" customHeight="1" thickBot="1">
      <c r="A67" s="583" t="s">
        <v>670</v>
      </c>
      <c r="B67" s="482">
        <f t="shared" si="5"/>
        <v>11</v>
      </c>
      <c r="C67" s="482">
        <f t="shared" si="5"/>
        <v>69957.95</v>
      </c>
      <c r="D67" s="482">
        <f t="shared" si="5"/>
        <v>67023.604999999996</v>
      </c>
      <c r="E67" s="483">
        <f t="shared" si="5"/>
        <v>113726250</v>
      </c>
      <c r="F67" s="482">
        <v>3</v>
      </c>
      <c r="G67" s="482">
        <v>67752.849999999991</v>
      </c>
      <c r="H67" s="482">
        <v>66568.7</v>
      </c>
      <c r="I67" s="584">
        <v>0</v>
      </c>
      <c r="J67" s="585">
        <v>8</v>
      </c>
      <c r="K67" s="585">
        <v>2205.1</v>
      </c>
      <c r="L67" s="585">
        <v>454.90499999999997</v>
      </c>
      <c r="M67" s="586">
        <v>113726250</v>
      </c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7"/>
    </row>
    <row r="68" spans="1:25" s="94" customFormat="1" ht="18" customHeight="1">
      <c r="A68" s="255"/>
      <c r="B68" s="256"/>
      <c r="C68" s="256"/>
      <c r="D68" s="256"/>
      <c r="E68" s="257"/>
      <c r="F68" s="256"/>
      <c r="G68" s="256"/>
      <c r="H68" s="256"/>
      <c r="I68" s="100"/>
      <c r="J68" s="99"/>
      <c r="K68" s="99"/>
      <c r="L68" s="99"/>
      <c r="M68" s="100"/>
    </row>
    <row r="69" spans="1:25" s="94" customFormat="1" ht="18" customHeight="1" thickBot="1">
      <c r="A69" s="570" t="s">
        <v>616</v>
      </c>
      <c r="B69" s="256"/>
      <c r="C69" s="256"/>
      <c r="D69" s="256"/>
      <c r="E69" s="257"/>
      <c r="F69" s="256"/>
      <c r="G69" s="256"/>
      <c r="H69" s="256"/>
      <c r="I69" s="100"/>
      <c r="J69" s="99"/>
      <c r="K69" s="99"/>
      <c r="L69" s="99"/>
      <c r="M69" s="100"/>
    </row>
    <row r="70" spans="1:25" s="95" customFormat="1" ht="18" customHeight="1">
      <c r="A70" s="807" t="s">
        <v>631</v>
      </c>
      <c r="B70" s="809" t="s">
        <v>555</v>
      </c>
      <c r="C70" s="809"/>
      <c r="D70" s="809"/>
      <c r="E70" s="809"/>
      <c r="F70" s="809" t="s">
        <v>566</v>
      </c>
      <c r="G70" s="809"/>
      <c r="H70" s="809"/>
      <c r="I70" s="809"/>
      <c r="J70" s="809" t="s">
        <v>567</v>
      </c>
      <c r="K70" s="809"/>
      <c r="L70" s="809"/>
      <c r="M70" s="810"/>
    </row>
    <row r="71" spans="1:25" s="96" customFormat="1" ht="50.1" customHeight="1" thickBot="1">
      <c r="A71" s="808"/>
      <c r="B71" s="573" t="s">
        <v>550</v>
      </c>
      <c r="C71" s="573" t="s">
        <v>568</v>
      </c>
      <c r="D71" s="573" t="s">
        <v>551</v>
      </c>
      <c r="E71" s="549" t="s">
        <v>569</v>
      </c>
      <c r="F71" s="573" t="s">
        <v>550</v>
      </c>
      <c r="G71" s="573" t="s">
        <v>568</v>
      </c>
      <c r="H71" s="573" t="s">
        <v>551</v>
      </c>
      <c r="I71" s="549" t="s">
        <v>569</v>
      </c>
      <c r="J71" s="573" t="s">
        <v>80</v>
      </c>
      <c r="K71" s="573" t="s">
        <v>568</v>
      </c>
      <c r="L71" s="573" t="s">
        <v>74</v>
      </c>
      <c r="M71" s="551" t="s">
        <v>81</v>
      </c>
    </row>
    <row r="72" spans="1:25" s="94" customFormat="1" ht="17.100000000000001" customHeight="1" thickBot="1">
      <c r="A72" s="587" t="s">
        <v>555</v>
      </c>
      <c r="B72" s="576">
        <f t="shared" ref="B72:M72" si="6">SUM(B73:B100)</f>
        <v>272</v>
      </c>
      <c r="C72" s="576">
        <f t="shared" si="6"/>
        <v>918940.16000000003</v>
      </c>
      <c r="D72" s="576">
        <f t="shared" si="6"/>
        <v>764232.01693509996</v>
      </c>
      <c r="E72" s="575">
        <f t="shared" si="6"/>
        <v>281947355471</v>
      </c>
      <c r="F72" s="576">
        <f t="shared" si="6"/>
        <v>207</v>
      </c>
      <c r="G72" s="576">
        <f t="shared" si="6"/>
        <v>266705.39999999991</v>
      </c>
      <c r="H72" s="576">
        <f t="shared" si="6"/>
        <v>123713.71293509999</v>
      </c>
      <c r="I72" s="575">
        <f t="shared" si="6"/>
        <v>72602211774</v>
      </c>
      <c r="J72" s="576">
        <f t="shared" si="6"/>
        <v>65</v>
      </c>
      <c r="K72" s="576">
        <f t="shared" si="6"/>
        <v>652234.76000000013</v>
      </c>
      <c r="L72" s="576">
        <f t="shared" si="6"/>
        <v>640518.304</v>
      </c>
      <c r="M72" s="577">
        <f t="shared" si="6"/>
        <v>209345143697</v>
      </c>
      <c r="N72" s="97"/>
      <c r="O72" s="97"/>
      <c r="P72" s="97"/>
      <c r="Q72" s="97"/>
      <c r="R72" s="97"/>
      <c r="S72" s="97"/>
      <c r="T72" s="97"/>
      <c r="U72" s="97"/>
      <c r="V72" s="97"/>
      <c r="W72" s="97"/>
      <c r="X72" s="97"/>
      <c r="Y72" s="97"/>
    </row>
    <row r="73" spans="1:25" s="94" customFormat="1" ht="17.100000000000001" customHeight="1" thickTop="1">
      <c r="A73" s="588" t="s">
        <v>552</v>
      </c>
      <c r="B73" s="580">
        <f t="shared" ref="B73:E88" si="7">SUM(F73,J73)</f>
        <v>4</v>
      </c>
      <c r="C73" s="580">
        <f t="shared" si="7"/>
        <v>2404.81</v>
      </c>
      <c r="D73" s="580">
        <f t="shared" si="7"/>
        <v>918.08699999999999</v>
      </c>
      <c r="E73" s="579">
        <f t="shared" si="7"/>
        <v>2214391223</v>
      </c>
      <c r="F73" s="580">
        <v>4</v>
      </c>
      <c r="G73" s="580">
        <v>2404.81</v>
      </c>
      <c r="H73" s="580">
        <v>918.08699999999999</v>
      </c>
      <c r="I73" s="579">
        <v>2214391223</v>
      </c>
      <c r="J73" s="580">
        <v>0</v>
      </c>
      <c r="K73" s="580">
        <v>0</v>
      </c>
      <c r="L73" s="580">
        <v>0</v>
      </c>
      <c r="M73" s="581">
        <v>0</v>
      </c>
      <c r="N73" s="97"/>
      <c r="O73" s="97"/>
      <c r="P73" s="97"/>
      <c r="Q73" s="97"/>
      <c r="R73" s="97"/>
      <c r="S73" s="97"/>
      <c r="T73" s="97"/>
      <c r="U73" s="97"/>
      <c r="V73" s="97"/>
      <c r="W73" s="97"/>
      <c r="X73" s="97"/>
      <c r="Y73" s="97"/>
    </row>
    <row r="74" spans="1:25" s="94" customFormat="1" ht="17.100000000000001" customHeight="1">
      <c r="A74" s="589" t="s">
        <v>632</v>
      </c>
      <c r="B74" s="580">
        <f t="shared" si="7"/>
        <v>1</v>
      </c>
      <c r="C74" s="580">
        <f t="shared" si="7"/>
        <v>660</v>
      </c>
      <c r="D74" s="580">
        <f t="shared" si="7"/>
        <v>0</v>
      </c>
      <c r="E74" s="579">
        <f t="shared" si="7"/>
        <v>0</v>
      </c>
      <c r="F74" s="580">
        <v>1</v>
      </c>
      <c r="G74" s="580">
        <v>660</v>
      </c>
      <c r="H74" s="580">
        <v>0</v>
      </c>
      <c r="I74" s="579">
        <v>0</v>
      </c>
      <c r="J74" s="580">
        <v>0</v>
      </c>
      <c r="K74" s="580">
        <v>0</v>
      </c>
      <c r="L74" s="580">
        <v>0</v>
      </c>
      <c r="M74" s="581">
        <v>0</v>
      </c>
      <c r="N74" s="97"/>
      <c r="O74" s="97"/>
      <c r="P74" s="97"/>
      <c r="Q74" s="97"/>
      <c r="R74" s="97"/>
      <c r="S74" s="97"/>
      <c r="T74" s="97"/>
      <c r="U74" s="97"/>
      <c r="V74" s="97"/>
      <c r="W74" s="97"/>
      <c r="X74" s="97"/>
      <c r="Y74" s="97"/>
    </row>
    <row r="75" spans="1:25" s="94" customFormat="1" ht="17.100000000000001" customHeight="1">
      <c r="A75" s="589" t="s">
        <v>554</v>
      </c>
      <c r="B75" s="580">
        <f t="shared" si="7"/>
        <v>10</v>
      </c>
      <c r="C75" s="580">
        <f t="shared" si="7"/>
        <v>10157.91</v>
      </c>
      <c r="D75" s="580">
        <f t="shared" si="7"/>
        <v>8230.4089999999997</v>
      </c>
      <c r="E75" s="579">
        <f t="shared" si="7"/>
        <v>5995283130</v>
      </c>
      <c r="F75" s="580">
        <v>8</v>
      </c>
      <c r="G75" s="580">
        <v>5256.05</v>
      </c>
      <c r="H75" s="580">
        <v>5195.0590000000002</v>
      </c>
      <c r="I75" s="579">
        <v>2896127130</v>
      </c>
      <c r="J75" s="580">
        <v>2</v>
      </c>
      <c r="K75" s="580">
        <v>4901.8599999999997</v>
      </c>
      <c r="L75" s="580">
        <v>3035.35</v>
      </c>
      <c r="M75" s="581">
        <v>3099156000</v>
      </c>
      <c r="N75" s="97"/>
      <c r="O75" s="97"/>
      <c r="P75" s="97"/>
      <c r="Q75" s="97"/>
      <c r="R75" s="97"/>
      <c r="S75" s="97"/>
      <c r="T75" s="97"/>
      <c r="U75" s="97"/>
      <c r="V75" s="97"/>
      <c r="W75" s="97"/>
      <c r="X75" s="97"/>
      <c r="Y75" s="97"/>
    </row>
    <row r="76" spans="1:25" s="94" customFormat="1" ht="17.100000000000001" customHeight="1">
      <c r="A76" s="589" t="s">
        <v>633</v>
      </c>
      <c r="B76" s="580">
        <f t="shared" si="7"/>
        <v>1</v>
      </c>
      <c r="C76" s="580">
        <f t="shared" si="7"/>
        <v>1.54</v>
      </c>
      <c r="D76" s="580">
        <f t="shared" si="7"/>
        <v>0</v>
      </c>
      <c r="E76" s="579">
        <f t="shared" si="7"/>
        <v>0</v>
      </c>
      <c r="F76" s="580">
        <v>1</v>
      </c>
      <c r="G76" s="580">
        <v>1.54</v>
      </c>
      <c r="H76" s="580">
        <v>0</v>
      </c>
      <c r="I76" s="579">
        <v>0</v>
      </c>
      <c r="J76" s="580">
        <v>0</v>
      </c>
      <c r="K76" s="580">
        <v>0</v>
      </c>
      <c r="L76" s="580">
        <v>0</v>
      </c>
      <c r="M76" s="581">
        <v>0</v>
      </c>
      <c r="N76" s="97"/>
      <c r="O76" s="97"/>
      <c r="P76" s="97"/>
      <c r="Q76" s="97"/>
      <c r="R76" s="97"/>
      <c r="S76" s="97"/>
      <c r="T76" s="97"/>
      <c r="U76" s="97"/>
      <c r="V76" s="97"/>
      <c r="W76" s="97"/>
      <c r="X76" s="97"/>
      <c r="Y76" s="97"/>
    </row>
    <row r="77" spans="1:25" s="94" customFormat="1" ht="17.100000000000001" customHeight="1">
      <c r="A77" s="589" t="s">
        <v>634</v>
      </c>
      <c r="B77" s="580">
        <f t="shared" si="7"/>
        <v>116</v>
      </c>
      <c r="C77" s="580">
        <f t="shared" si="7"/>
        <v>149961.20999999996</v>
      </c>
      <c r="D77" s="580">
        <f t="shared" si="7"/>
        <v>49494.893762100015</v>
      </c>
      <c r="E77" s="579">
        <f t="shared" si="7"/>
        <v>38028248362</v>
      </c>
      <c r="F77" s="580">
        <v>110</v>
      </c>
      <c r="G77" s="580">
        <v>149508.88999999996</v>
      </c>
      <c r="H77" s="580">
        <v>49048.408762100014</v>
      </c>
      <c r="I77" s="579">
        <v>37728978962</v>
      </c>
      <c r="J77" s="580">
        <v>6</v>
      </c>
      <c r="K77" s="580">
        <v>452.32</v>
      </c>
      <c r="L77" s="580">
        <v>446.48500000000001</v>
      </c>
      <c r="M77" s="581">
        <v>299269400</v>
      </c>
      <c r="N77" s="97"/>
      <c r="O77" s="97"/>
      <c r="P77" s="97"/>
      <c r="Q77" s="97"/>
      <c r="R77" s="97"/>
      <c r="S77" s="97"/>
      <c r="T77" s="97"/>
      <c r="U77" s="97"/>
      <c r="V77" s="97"/>
      <c r="W77" s="97"/>
      <c r="X77" s="97"/>
      <c r="Y77" s="97"/>
    </row>
    <row r="78" spans="1:25" s="94" customFormat="1" ht="17.100000000000001" customHeight="1">
      <c r="A78" s="589" t="s">
        <v>635</v>
      </c>
      <c r="B78" s="580">
        <f t="shared" si="7"/>
        <v>0</v>
      </c>
      <c r="C78" s="580">
        <f t="shared" si="7"/>
        <v>0</v>
      </c>
      <c r="D78" s="580">
        <f t="shared" si="7"/>
        <v>0</v>
      </c>
      <c r="E78" s="579">
        <f t="shared" si="7"/>
        <v>0</v>
      </c>
      <c r="F78" s="580">
        <v>0</v>
      </c>
      <c r="G78" s="580">
        <v>0</v>
      </c>
      <c r="H78" s="580">
        <v>0</v>
      </c>
      <c r="I78" s="579">
        <v>0</v>
      </c>
      <c r="J78" s="580">
        <v>0</v>
      </c>
      <c r="K78" s="580">
        <v>0</v>
      </c>
      <c r="L78" s="580">
        <v>0</v>
      </c>
      <c r="M78" s="581">
        <v>0</v>
      </c>
      <c r="N78" s="97"/>
      <c r="O78" s="97"/>
      <c r="P78" s="97"/>
      <c r="Q78" s="97"/>
      <c r="R78" s="97"/>
      <c r="S78" s="97"/>
      <c r="T78" s="97"/>
      <c r="U78" s="97"/>
      <c r="V78" s="97"/>
      <c r="W78" s="97"/>
      <c r="X78" s="97"/>
      <c r="Y78" s="97"/>
    </row>
    <row r="79" spans="1:25" s="94" customFormat="1" ht="17.100000000000001" customHeight="1">
      <c r="A79" s="589" t="s">
        <v>636</v>
      </c>
      <c r="B79" s="580">
        <f t="shared" si="7"/>
        <v>2</v>
      </c>
      <c r="C79" s="580">
        <f t="shared" si="7"/>
        <v>1013.74</v>
      </c>
      <c r="D79" s="580">
        <f t="shared" si="7"/>
        <v>1024.6959999999999</v>
      </c>
      <c r="E79" s="579">
        <f t="shared" si="7"/>
        <v>1891216187</v>
      </c>
      <c r="F79" s="580">
        <v>2</v>
      </c>
      <c r="G79" s="580">
        <v>1013.74</v>
      </c>
      <c r="H79" s="580">
        <v>1024.6959999999999</v>
      </c>
      <c r="I79" s="579">
        <v>1891216187</v>
      </c>
      <c r="J79" s="580">
        <v>0</v>
      </c>
      <c r="K79" s="580">
        <v>0</v>
      </c>
      <c r="L79" s="580">
        <v>0</v>
      </c>
      <c r="M79" s="581">
        <v>0</v>
      </c>
      <c r="N79" s="97"/>
      <c r="O79" s="97"/>
      <c r="P79" s="97"/>
      <c r="Q79" s="97"/>
      <c r="R79" s="97"/>
      <c r="S79" s="97"/>
      <c r="T79" s="97"/>
      <c r="U79" s="97"/>
      <c r="V79" s="97"/>
      <c r="W79" s="97"/>
      <c r="X79" s="97"/>
      <c r="Y79" s="97"/>
    </row>
    <row r="80" spans="1:25" s="94" customFormat="1" ht="17.100000000000001" customHeight="1">
      <c r="A80" s="589" t="s">
        <v>637</v>
      </c>
      <c r="B80" s="580">
        <f t="shared" si="7"/>
        <v>4</v>
      </c>
      <c r="C80" s="580">
        <f t="shared" si="7"/>
        <v>5972.6799999999994</v>
      </c>
      <c r="D80" s="580">
        <f t="shared" si="7"/>
        <v>5951.99</v>
      </c>
      <c r="E80" s="579">
        <f t="shared" si="7"/>
        <v>214780654</v>
      </c>
      <c r="F80" s="580">
        <v>4</v>
      </c>
      <c r="G80" s="580">
        <v>5972.6799999999994</v>
      </c>
      <c r="H80" s="580">
        <v>5951.99</v>
      </c>
      <c r="I80" s="579">
        <v>214780654</v>
      </c>
      <c r="J80" s="580">
        <v>0</v>
      </c>
      <c r="K80" s="580">
        <v>0</v>
      </c>
      <c r="L80" s="580">
        <v>0</v>
      </c>
      <c r="M80" s="581">
        <v>0</v>
      </c>
      <c r="N80" s="97"/>
      <c r="O80" s="97"/>
      <c r="P80" s="97"/>
      <c r="Q80" s="97"/>
      <c r="R80" s="97"/>
      <c r="S80" s="97"/>
      <c r="T80" s="97"/>
      <c r="U80" s="97"/>
      <c r="V80" s="97"/>
      <c r="W80" s="97"/>
      <c r="X80" s="97"/>
      <c r="Y80" s="97"/>
    </row>
    <row r="81" spans="1:25" s="94" customFormat="1" ht="17.100000000000001" customHeight="1">
      <c r="A81" s="589" t="s">
        <v>638</v>
      </c>
      <c r="B81" s="580">
        <f t="shared" si="7"/>
        <v>0</v>
      </c>
      <c r="C81" s="580">
        <f t="shared" si="7"/>
        <v>0</v>
      </c>
      <c r="D81" s="580">
        <f t="shared" si="7"/>
        <v>0</v>
      </c>
      <c r="E81" s="579">
        <f t="shared" si="7"/>
        <v>0</v>
      </c>
      <c r="F81" s="580">
        <v>0</v>
      </c>
      <c r="G81" s="580">
        <v>0</v>
      </c>
      <c r="H81" s="580">
        <v>0</v>
      </c>
      <c r="I81" s="579">
        <v>0</v>
      </c>
      <c r="J81" s="580">
        <v>0</v>
      </c>
      <c r="K81" s="580">
        <v>0</v>
      </c>
      <c r="L81" s="580">
        <v>0</v>
      </c>
      <c r="M81" s="581">
        <v>0</v>
      </c>
      <c r="N81" s="97"/>
      <c r="O81" s="97"/>
      <c r="P81" s="97"/>
      <c r="Q81" s="97"/>
      <c r="R81" s="97"/>
      <c r="S81" s="97"/>
      <c r="T81" s="97"/>
      <c r="U81" s="97"/>
      <c r="V81" s="97"/>
      <c r="W81" s="97"/>
      <c r="X81" s="97"/>
      <c r="Y81" s="97"/>
    </row>
    <row r="82" spans="1:25" s="94" customFormat="1" ht="17.100000000000001" customHeight="1">
      <c r="A82" s="589" t="s">
        <v>639</v>
      </c>
      <c r="B82" s="580">
        <f t="shared" si="7"/>
        <v>9</v>
      </c>
      <c r="C82" s="580">
        <f t="shared" si="7"/>
        <v>19530.68</v>
      </c>
      <c r="D82" s="580">
        <f t="shared" si="7"/>
        <v>21390.428</v>
      </c>
      <c r="E82" s="579">
        <f t="shared" si="7"/>
        <v>943841372</v>
      </c>
      <c r="F82" s="580">
        <v>7</v>
      </c>
      <c r="G82" s="580">
        <v>9666.9</v>
      </c>
      <c r="H82" s="580">
        <v>11526.647999999997</v>
      </c>
      <c r="I82" s="579">
        <v>130041022</v>
      </c>
      <c r="J82" s="580">
        <v>2</v>
      </c>
      <c r="K82" s="580">
        <v>9863.7800000000007</v>
      </c>
      <c r="L82" s="580">
        <v>9863.7800000000007</v>
      </c>
      <c r="M82" s="581">
        <v>813800350</v>
      </c>
      <c r="N82" s="97"/>
      <c r="O82" s="97"/>
      <c r="P82" s="97"/>
      <c r="Q82" s="97"/>
      <c r="R82" s="97"/>
      <c r="S82" s="97"/>
      <c r="T82" s="97"/>
      <c r="U82" s="97"/>
      <c r="V82" s="97"/>
      <c r="W82" s="97"/>
      <c r="X82" s="97"/>
      <c r="Y82" s="97"/>
    </row>
    <row r="83" spans="1:25" s="94" customFormat="1" ht="17.100000000000001" customHeight="1">
      <c r="A83" s="589" t="s">
        <v>640</v>
      </c>
      <c r="B83" s="580">
        <f t="shared" si="7"/>
        <v>0</v>
      </c>
      <c r="C83" s="580">
        <f t="shared" si="7"/>
        <v>0</v>
      </c>
      <c r="D83" s="580">
        <f t="shared" si="7"/>
        <v>0</v>
      </c>
      <c r="E83" s="579">
        <f t="shared" si="7"/>
        <v>0</v>
      </c>
      <c r="F83" s="580">
        <v>0</v>
      </c>
      <c r="G83" s="580">
        <v>0</v>
      </c>
      <c r="H83" s="580">
        <v>0</v>
      </c>
      <c r="I83" s="579">
        <v>0</v>
      </c>
      <c r="J83" s="580">
        <v>0</v>
      </c>
      <c r="K83" s="580">
        <v>0</v>
      </c>
      <c r="L83" s="580">
        <v>0</v>
      </c>
      <c r="M83" s="581">
        <v>0</v>
      </c>
      <c r="N83" s="97"/>
      <c r="O83" s="97"/>
      <c r="P83" s="97"/>
      <c r="Q83" s="97"/>
      <c r="R83" s="97"/>
      <c r="S83" s="97"/>
      <c r="T83" s="97"/>
      <c r="U83" s="97"/>
      <c r="V83" s="97"/>
      <c r="W83" s="97"/>
      <c r="X83" s="97"/>
      <c r="Y83" s="97"/>
    </row>
    <row r="84" spans="1:25" s="94" customFormat="1" ht="17.100000000000001" customHeight="1">
      <c r="A84" s="589" t="s">
        <v>641</v>
      </c>
      <c r="B84" s="580">
        <f t="shared" si="7"/>
        <v>0</v>
      </c>
      <c r="C84" s="580">
        <f t="shared" si="7"/>
        <v>0</v>
      </c>
      <c r="D84" s="580">
        <f t="shared" si="7"/>
        <v>0</v>
      </c>
      <c r="E84" s="579">
        <f t="shared" si="7"/>
        <v>0</v>
      </c>
      <c r="F84" s="580">
        <v>0</v>
      </c>
      <c r="G84" s="580">
        <v>0</v>
      </c>
      <c r="H84" s="580">
        <v>0</v>
      </c>
      <c r="I84" s="579">
        <v>0</v>
      </c>
      <c r="J84" s="580">
        <v>0</v>
      </c>
      <c r="K84" s="580">
        <v>0</v>
      </c>
      <c r="L84" s="580">
        <v>0</v>
      </c>
      <c r="M84" s="581">
        <v>0</v>
      </c>
      <c r="N84" s="97"/>
      <c r="O84" s="97"/>
      <c r="P84" s="97"/>
      <c r="Q84" s="97"/>
      <c r="R84" s="97"/>
      <c r="S84" s="97"/>
      <c r="T84" s="97"/>
      <c r="U84" s="97"/>
      <c r="V84" s="97"/>
      <c r="W84" s="97"/>
      <c r="X84" s="97"/>
      <c r="Y84" s="97"/>
    </row>
    <row r="85" spans="1:25" s="94" customFormat="1" ht="17.100000000000001" customHeight="1">
      <c r="A85" s="589" t="s">
        <v>642</v>
      </c>
      <c r="B85" s="580">
        <f t="shared" si="7"/>
        <v>1</v>
      </c>
      <c r="C85" s="580">
        <f t="shared" si="7"/>
        <v>2.63</v>
      </c>
      <c r="D85" s="580">
        <f t="shared" si="7"/>
        <v>0</v>
      </c>
      <c r="E85" s="579">
        <f t="shared" si="7"/>
        <v>0</v>
      </c>
      <c r="F85" s="580">
        <v>1</v>
      </c>
      <c r="G85" s="580">
        <v>2.63</v>
      </c>
      <c r="H85" s="580">
        <v>0</v>
      </c>
      <c r="I85" s="579">
        <v>0</v>
      </c>
      <c r="J85" s="580">
        <v>0</v>
      </c>
      <c r="K85" s="580">
        <v>0</v>
      </c>
      <c r="L85" s="580">
        <v>0</v>
      </c>
      <c r="M85" s="581">
        <v>0</v>
      </c>
      <c r="N85" s="97"/>
      <c r="O85" s="97"/>
      <c r="P85" s="97"/>
      <c r="Q85" s="97"/>
      <c r="R85" s="97"/>
      <c r="S85" s="97"/>
      <c r="T85" s="97"/>
      <c r="U85" s="97"/>
      <c r="V85" s="97"/>
      <c r="W85" s="97"/>
      <c r="X85" s="97"/>
      <c r="Y85" s="97"/>
    </row>
    <row r="86" spans="1:25" s="94" customFormat="1" ht="17.100000000000001" customHeight="1">
      <c r="A86" s="589" t="s">
        <v>643</v>
      </c>
      <c r="B86" s="580">
        <f t="shared" si="7"/>
        <v>0</v>
      </c>
      <c r="C86" s="580">
        <f t="shared" si="7"/>
        <v>0</v>
      </c>
      <c r="D86" s="580">
        <f t="shared" si="7"/>
        <v>0</v>
      </c>
      <c r="E86" s="579">
        <f t="shared" si="7"/>
        <v>0</v>
      </c>
      <c r="F86" s="580">
        <v>0</v>
      </c>
      <c r="G86" s="580">
        <v>0</v>
      </c>
      <c r="H86" s="580">
        <v>0</v>
      </c>
      <c r="I86" s="579">
        <v>0</v>
      </c>
      <c r="J86" s="580">
        <v>0</v>
      </c>
      <c r="K86" s="580">
        <v>0</v>
      </c>
      <c r="L86" s="580">
        <v>0</v>
      </c>
      <c r="M86" s="581">
        <v>0</v>
      </c>
      <c r="N86" s="97"/>
      <c r="O86" s="97"/>
      <c r="P86" s="97"/>
      <c r="Q86" s="97"/>
      <c r="R86" s="97"/>
      <c r="S86" s="97"/>
      <c r="T86" s="97"/>
      <c r="U86" s="97"/>
      <c r="V86" s="97"/>
      <c r="W86" s="97"/>
      <c r="X86" s="97"/>
      <c r="Y86" s="97"/>
    </row>
    <row r="87" spans="1:25" s="94" customFormat="1" ht="17.100000000000001" customHeight="1">
      <c r="A87" s="589" t="s">
        <v>658</v>
      </c>
      <c r="B87" s="580">
        <f t="shared" si="7"/>
        <v>0</v>
      </c>
      <c r="C87" s="580">
        <f t="shared" si="7"/>
        <v>0</v>
      </c>
      <c r="D87" s="580">
        <f t="shared" si="7"/>
        <v>0</v>
      </c>
      <c r="E87" s="579">
        <f t="shared" si="7"/>
        <v>0</v>
      </c>
      <c r="F87" s="580">
        <v>0</v>
      </c>
      <c r="G87" s="580">
        <v>0</v>
      </c>
      <c r="H87" s="580">
        <v>0</v>
      </c>
      <c r="I87" s="579">
        <v>0</v>
      </c>
      <c r="J87" s="580">
        <v>0</v>
      </c>
      <c r="K87" s="580">
        <v>0</v>
      </c>
      <c r="L87" s="580">
        <v>0</v>
      </c>
      <c r="M87" s="581">
        <v>0</v>
      </c>
      <c r="N87" s="97"/>
      <c r="O87" s="97"/>
      <c r="P87" s="97"/>
      <c r="Q87" s="97"/>
      <c r="R87" s="97"/>
      <c r="S87" s="97"/>
      <c r="T87" s="97"/>
      <c r="U87" s="97"/>
      <c r="V87" s="97"/>
      <c r="W87" s="97"/>
      <c r="X87" s="97"/>
      <c r="Y87" s="97"/>
    </row>
    <row r="88" spans="1:25" s="94" customFormat="1" ht="17.100000000000001" customHeight="1">
      <c r="A88" s="589" t="s">
        <v>659</v>
      </c>
      <c r="B88" s="580">
        <f t="shared" si="7"/>
        <v>0</v>
      </c>
      <c r="C88" s="580">
        <f t="shared" si="7"/>
        <v>0</v>
      </c>
      <c r="D88" s="580">
        <f t="shared" si="7"/>
        <v>0</v>
      </c>
      <c r="E88" s="579">
        <f t="shared" si="7"/>
        <v>0</v>
      </c>
      <c r="F88" s="580">
        <v>0</v>
      </c>
      <c r="G88" s="580">
        <v>0</v>
      </c>
      <c r="H88" s="580">
        <v>0</v>
      </c>
      <c r="I88" s="579">
        <v>0</v>
      </c>
      <c r="J88" s="580">
        <v>0</v>
      </c>
      <c r="K88" s="580">
        <v>0</v>
      </c>
      <c r="L88" s="580">
        <v>0</v>
      </c>
      <c r="M88" s="581">
        <v>0</v>
      </c>
      <c r="N88" s="97"/>
      <c r="O88" s="97"/>
      <c r="P88" s="97"/>
      <c r="Q88" s="97"/>
      <c r="R88" s="97"/>
      <c r="S88" s="97"/>
      <c r="T88" s="97"/>
      <c r="U88" s="97"/>
      <c r="V88" s="97"/>
      <c r="W88" s="97"/>
      <c r="X88" s="97"/>
      <c r="Y88" s="97"/>
    </row>
    <row r="89" spans="1:25" s="94" customFormat="1" ht="17.100000000000001" customHeight="1">
      <c r="A89" s="589" t="s">
        <v>660</v>
      </c>
      <c r="B89" s="580">
        <f t="shared" ref="B89:E100" si="8">SUM(F89,J89)</f>
        <v>2</v>
      </c>
      <c r="C89" s="580">
        <f t="shared" si="8"/>
        <v>1034.8200000000002</v>
      </c>
      <c r="D89" s="580">
        <f t="shared" si="8"/>
        <v>1756.6020000000001</v>
      </c>
      <c r="E89" s="579">
        <f t="shared" si="8"/>
        <v>3850772262</v>
      </c>
      <c r="F89" s="580">
        <v>2</v>
      </c>
      <c r="G89" s="580">
        <v>1034.8200000000002</v>
      </c>
      <c r="H89" s="580">
        <v>1756.6020000000001</v>
      </c>
      <c r="I89" s="579">
        <v>3850772262</v>
      </c>
      <c r="J89" s="580">
        <v>0</v>
      </c>
      <c r="K89" s="580">
        <v>0</v>
      </c>
      <c r="L89" s="580">
        <v>0</v>
      </c>
      <c r="M89" s="581">
        <v>0</v>
      </c>
      <c r="N89" s="97"/>
      <c r="O89" s="97"/>
      <c r="P89" s="97"/>
      <c r="Q89" s="97"/>
      <c r="R89" s="97"/>
      <c r="S89" s="97"/>
      <c r="T89" s="97"/>
      <c r="U89" s="97"/>
      <c r="V89" s="97"/>
      <c r="W89" s="97"/>
      <c r="X89" s="97"/>
      <c r="Y89" s="97"/>
    </row>
    <row r="90" spans="1:25" s="94" customFormat="1" ht="17.100000000000001" customHeight="1">
      <c r="A90" s="589" t="s">
        <v>661</v>
      </c>
      <c r="B90" s="580">
        <f t="shared" si="8"/>
        <v>26</v>
      </c>
      <c r="C90" s="580">
        <f t="shared" si="8"/>
        <v>9827.9599999999991</v>
      </c>
      <c r="D90" s="580">
        <f t="shared" si="8"/>
        <v>6447.6139999999996</v>
      </c>
      <c r="E90" s="579">
        <f t="shared" si="8"/>
        <v>8834859674</v>
      </c>
      <c r="F90" s="580">
        <v>24</v>
      </c>
      <c r="G90" s="580">
        <v>9781.119999999999</v>
      </c>
      <c r="H90" s="580">
        <v>6400.7739999999994</v>
      </c>
      <c r="I90" s="579">
        <v>8818465674</v>
      </c>
      <c r="J90" s="580">
        <v>2</v>
      </c>
      <c r="K90" s="580">
        <v>46.84</v>
      </c>
      <c r="L90" s="580">
        <v>46.84</v>
      </c>
      <c r="M90" s="581">
        <v>16394000</v>
      </c>
      <c r="N90" s="97"/>
      <c r="O90" s="97"/>
      <c r="P90" s="97"/>
      <c r="Q90" s="97"/>
      <c r="R90" s="97"/>
      <c r="S90" s="97"/>
      <c r="T90" s="97"/>
      <c r="U90" s="97"/>
      <c r="V90" s="97"/>
      <c r="W90" s="97"/>
      <c r="X90" s="97"/>
      <c r="Y90" s="97"/>
    </row>
    <row r="91" spans="1:25" s="94" customFormat="1" ht="17.100000000000001" customHeight="1">
      <c r="A91" s="589" t="s">
        <v>662</v>
      </c>
      <c r="B91" s="580">
        <f t="shared" si="8"/>
        <v>0</v>
      </c>
      <c r="C91" s="580">
        <f t="shared" si="8"/>
        <v>0</v>
      </c>
      <c r="D91" s="580">
        <f t="shared" si="8"/>
        <v>0</v>
      </c>
      <c r="E91" s="579">
        <f t="shared" si="8"/>
        <v>0</v>
      </c>
      <c r="F91" s="580">
        <v>0</v>
      </c>
      <c r="G91" s="580">
        <v>0</v>
      </c>
      <c r="H91" s="580">
        <v>0</v>
      </c>
      <c r="I91" s="579">
        <v>0</v>
      </c>
      <c r="J91" s="580">
        <v>0</v>
      </c>
      <c r="K91" s="580">
        <v>0</v>
      </c>
      <c r="L91" s="580">
        <v>0</v>
      </c>
      <c r="M91" s="581">
        <v>0</v>
      </c>
      <c r="N91" s="97"/>
      <c r="O91" s="97"/>
      <c r="P91" s="97"/>
      <c r="Q91" s="97"/>
      <c r="R91" s="97"/>
      <c r="S91" s="97"/>
      <c r="T91" s="97"/>
      <c r="U91" s="97"/>
      <c r="V91" s="97"/>
      <c r="W91" s="97"/>
      <c r="X91" s="97"/>
      <c r="Y91" s="97"/>
    </row>
    <row r="92" spans="1:25" s="94" customFormat="1" ht="17.100000000000001" customHeight="1">
      <c r="A92" s="589" t="s">
        <v>663</v>
      </c>
      <c r="B92" s="580">
        <f t="shared" si="8"/>
        <v>3</v>
      </c>
      <c r="C92" s="580">
        <f t="shared" si="8"/>
        <v>19530.79</v>
      </c>
      <c r="D92" s="580">
        <f t="shared" si="8"/>
        <v>18008.437999999998</v>
      </c>
      <c r="E92" s="579">
        <f t="shared" si="8"/>
        <v>12785991690</v>
      </c>
      <c r="F92" s="580">
        <v>1</v>
      </c>
      <c r="G92" s="580">
        <v>18101.43</v>
      </c>
      <c r="H92" s="580">
        <v>18008.437999999998</v>
      </c>
      <c r="I92" s="579">
        <v>12785991690</v>
      </c>
      <c r="J92" s="580">
        <v>2</v>
      </c>
      <c r="K92" s="580">
        <v>1429.3600000000001</v>
      </c>
      <c r="L92" s="580">
        <v>0</v>
      </c>
      <c r="M92" s="581">
        <v>0</v>
      </c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</row>
    <row r="93" spans="1:25" s="94" customFormat="1" ht="17.100000000000001" customHeight="1">
      <c r="A93" s="589" t="s">
        <v>664</v>
      </c>
      <c r="B93" s="580">
        <f t="shared" si="8"/>
        <v>0</v>
      </c>
      <c r="C93" s="580">
        <f t="shared" si="8"/>
        <v>0</v>
      </c>
      <c r="D93" s="580">
        <f t="shared" si="8"/>
        <v>0</v>
      </c>
      <c r="E93" s="579">
        <f t="shared" si="8"/>
        <v>0</v>
      </c>
      <c r="F93" s="580">
        <v>0</v>
      </c>
      <c r="G93" s="580">
        <v>0</v>
      </c>
      <c r="H93" s="580">
        <v>0</v>
      </c>
      <c r="I93" s="579">
        <v>0</v>
      </c>
      <c r="J93" s="580">
        <v>0</v>
      </c>
      <c r="K93" s="580">
        <v>0</v>
      </c>
      <c r="L93" s="580">
        <v>0</v>
      </c>
      <c r="M93" s="581">
        <v>0</v>
      </c>
      <c r="N93" s="97"/>
      <c r="O93" s="97"/>
      <c r="P93" s="97"/>
      <c r="Q93" s="97"/>
      <c r="R93" s="97"/>
      <c r="S93" s="97"/>
      <c r="T93" s="97"/>
      <c r="U93" s="97"/>
      <c r="V93" s="97"/>
      <c r="W93" s="97"/>
      <c r="X93" s="97"/>
      <c r="Y93" s="97"/>
    </row>
    <row r="94" spans="1:25" s="94" customFormat="1" ht="17.100000000000001" customHeight="1">
      <c r="A94" s="589" t="s">
        <v>665</v>
      </c>
      <c r="B94" s="580">
        <f t="shared" si="8"/>
        <v>4</v>
      </c>
      <c r="C94" s="580">
        <f t="shared" si="8"/>
        <v>343.01</v>
      </c>
      <c r="D94" s="580">
        <f t="shared" si="8"/>
        <v>20.149999999999999</v>
      </c>
      <c r="E94" s="579">
        <f t="shared" si="8"/>
        <v>7846000</v>
      </c>
      <c r="F94" s="580">
        <v>1</v>
      </c>
      <c r="G94" s="580">
        <v>327.11</v>
      </c>
      <c r="H94" s="580">
        <v>11.47</v>
      </c>
      <c r="I94" s="579">
        <v>0</v>
      </c>
      <c r="J94" s="580">
        <v>3</v>
      </c>
      <c r="K94" s="580">
        <v>15.899999999999999</v>
      </c>
      <c r="L94" s="580">
        <v>8.68</v>
      </c>
      <c r="M94" s="581">
        <v>7846000</v>
      </c>
      <c r="N94" s="97"/>
      <c r="O94" s="97"/>
      <c r="P94" s="97"/>
      <c r="Q94" s="97"/>
      <c r="R94" s="97"/>
      <c r="S94" s="97"/>
      <c r="T94" s="97"/>
      <c r="U94" s="97"/>
      <c r="V94" s="97"/>
      <c r="W94" s="97"/>
      <c r="X94" s="97"/>
      <c r="Y94" s="97"/>
    </row>
    <row r="95" spans="1:25" s="94" customFormat="1" ht="17.100000000000001" customHeight="1">
      <c r="A95" s="589" t="s">
        <v>666</v>
      </c>
      <c r="B95" s="580">
        <f t="shared" si="8"/>
        <v>0</v>
      </c>
      <c r="C95" s="580">
        <f t="shared" si="8"/>
        <v>0</v>
      </c>
      <c r="D95" s="580">
        <f t="shared" si="8"/>
        <v>0</v>
      </c>
      <c r="E95" s="579">
        <f t="shared" si="8"/>
        <v>0</v>
      </c>
      <c r="F95" s="580">
        <v>0</v>
      </c>
      <c r="G95" s="580">
        <v>0</v>
      </c>
      <c r="H95" s="580">
        <v>0</v>
      </c>
      <c r="I95" s="579">
        <v>0</v>
      </c>
      <c r="J95" s="580">
        <v>0</v>
      </c>
      <c r="K95" s="580">
        <v>0</v>
      </c>
      <c r="L95" s="580">
        <v>0</v>
      </c>
      <c r="M95" s="581">
        <v>0</v>
      </c>
      <c r="N95" s="97"/>
      <c r="O95" s="97"/>
      <c r="P95" s="97"/>
      <c r="Q95" s="97"/>
      <c r="R95" s="97"/>
      <c r="S95" s="97"/>
      <c r="T95" s="97"/>
      <c r="U95" s="97"/>
      <c r="V95" s="97"/>
      <c r="W95" s="97"/>
      <c r="X95" s="97"/>
      <c r="Y95" s="97"/>
    </row>
    <row r="96" spans="1:25" s="94" customFormat="1" ht="17.100000000000001" customHeight="1">
      <c r="A96" s="589" t="s">
        <v>553</v>
      </c>
      <c r="B96" s="580">
        <f t="shared" si="8"/>
        <v>3</v>
      </c>
      <c r="C96" s="580">
        <f t="shared" si="8"/>
        <v>71</v>
      </c>
      <c r="D96" s="580">
        <f t="shared" si="8"/>
        <v>0</v>
      </c>
      <c r="E96" s="579">
        <f t="shared" si="8"/>
        <v>0</v>
      </c>
      <c r="F96" s="580">
        <v>2</v>
      </c>
      <c r="G96" s="580">
        <v>18.61</v>
      </c>
      <c r="H96" s="580">
        <v>0</v>
      </c>
      <c r="I96" s="579">
        <v>0</v>
      </c>
      <c r="J96" s="580">
        <v>1</v>
      </c>
      <c r="K96" s="580">
        <v>52.39</v>
      </c>
      <c r="L96" s="580">
        <v>0</v>
      </c>
      <c r="M96" s="581">
        <v>0</v>
      </c>
      <c r="N96" s="97"/>
      <c r="O96" s="97"/>
      <c r="P96" s="97"/>
      <c r="Q96" s="97"/>
      <c r="R96" s="97"/>
      <c r="S96" s="97"/>
      <c r="T96" s="97"/>
      <c r="U96" s="97"/>
      <c r="V96" s="97"/>
      <c r="W96" s="97"/>
      <c r="X96" s="97"/>
      <c r="Y96" s="97"/>
    </row>
    <row r="97" spans="1:25" s="94" customFormat="1" ht="17.100000000000001" customHeight="1">
      <c r="A97" s="589" t="s">
        <v>667</v>
      </c>
      <c r="B97" s="580">
        <f t="shared" si="8"/>
        <v>44</v>
      </c>
      <c r="C97" s="580">
        <f t="shared" si="8"/>
        <v>502313.27</v>
      </c>
      <c r="D97" s="580">
        <f t="shared" si="8"/>
        <v>488571.48417299998</v>
      </c>
      <c r="E97" s="579">
        <f t="shared" si="8"/>
        <v>188757971512</v>
      </c>
      <c r="F97" s="580">
        <v>18</v>
      </c>
      <c r="G97" s="580">
        <v>14249.13</v>
      </c>
      <c r="H97" s="580">
        <v>3957.2101729999999</v>
      </c>
      <c r="I97" s="579">
        <v>2010158850</v>
      </c>
      <c r="J97" s="580">
        <v>26</v>
      </c>
      <c r="K97" s="580">
        <v>488064.14</v>
      </c>
      <c r="L97" s="580">
        <v>484614.27399999998</v>
      </c>
      <c r="M97" s="581">
        <v>186747812662</v>
      </c>
      <c r="N97" s="97"/>
      <c r="O97" s="97"/>
      <c r="P97" s="97"/>
      <c r="Q97" s="97"/>
      <c r="R97" s="97"/>
      <c r="S97" s="97"/>
      <c r="T97" s="97"/>
      <c r="U97" s="97"/>
      <c r="V97" s="97"/>
      <c r="W97" s="97"/>
      <c r="X97" s="97"/>
      <c r="Y97" s="97"/>
    </row>
    <row r="98" spans="1:25" s="94" customFormat="1" ht="17.100000000000001" customHeight="1">
      <c r="A98" s="589" t="s">
        <v>668</v>
      </c>
      <c r="B98" s="580">
        <f t="shared" si="8"/>
        <v>17</v>
      </c>
      <c r="C98" s="580">
        <f t="shared" si="8"/>
        <v>146911.02000000002</v>
      </c>
      <c r="D98" s="580">
        <f t="shared" si="8"/>
        <v>142798.185</v>
      </c>
      <c r="E98" s="579">
        <f t="shared" si="8"/>
        <v>18382750585</v>
      </c>
      <c r="F98" s="580">
        <v>6</v>
      </c>
      <c r="G98" s="580">
        <v>460.91</v>
      </c>
      <c r="H98" s="580">
        <v>295.28999999999996</v>
      </c>
      <c r="I98" s="579">
        <v>21885300</v>
      </c>
      <c r="J98" s="580">
        <v>11</v>
      </c>
      <c r="K98" s="580">
        <v>146450.11000000002</v>
      </c>
      <c r="L98" s="580">
        <v>142502.89499999999</v>
      </c>
      <c r="M98" s="581">
        <v>18360865285</v>
      </c>
      <c r="N98" s="97"/>
      <c r="O98" s="97"/>
      <c r="P98" s="97"/>
      <c r="Q98" s="97"/>
      <c r="R98" s="97"/>
      <c r="S98" s="97"/>
      <c r="T98" s="97"/>
      <c r="U98" s="97"/>
      <c r="V98" s="97"/>
      <c r="W98" s="97"/>
      <c r="X98" s="97"/>
      <c r="Y98" s="97"/>
    </row>
    <row r="99" spans="1:25" s="94" customFormat="1" ht="17.100000000000001" customHeight="1">
      <c r="A99" s="589" t="s">
        <v>669</v>
      </c>
      <c r="B99" s="580">
        <f t="shared" si="8"/>
        <v>12</v>
      </c>
      <c r="C99" s="580">
        <f t="shared" si="8"/>
        <v>44656.13</v>
      </c>
      <c r="D99" s="580">
        <f t="shared" si="8"/>
        <v>16505.599999999999</v>
      </c>
      <c r="E99" s="579">
        <f t="shared" si="8"/>
        <v>39402820</v>
      </c>
      <c r="F99" s="580">
        <v>12</v>
      </c>
      <c r="G99" s="580">
        <v>44656.13</v>
      </c>
      <c r="H99" s="580">
        <v>16505.599999999999</v>
      </c>
      <c r="I99" s="579">
        <v>39402820</v>
      </c>
      <c r="J99" s="580">
        <v>0</v>
      </c>
      <c r="K99" s="580">
        <v>0</v>
      </c>
      <c r="L99" s="580">
        <v>0</v>
      </c>
      <c r="M99" s="581">
        <v>0</v>
      </c>
      <c r="N99" s="97"/>
      <c r="O99" s="97"/>
      <c r="P99" s="97"/>
      <c r="Q99" s="97"/>
      <c r="R99" s="97"/>
      <c r="S99" s="97"/>
      <c r="T99" s="97"/>
      <c r="U99" s="97"/>
      <c r="V99" s="97"/>
      <c r="W99" s="97"/>
      <c r="X99" s="97"/>
      <c r="Y99" s="97"/>
    </row>
    <row r="100" spans="1:25" s="94" customFormat="1" ht="17.100000000000001" customHeight="1" thickBot="1">
      <c r="A100" s="590" t="s">
        <v>670</v>
      </c>
      <c r="B100" s="585">
        <f t="shared" si="8"/>
        <v>13</v>
      </c>
      <c r="C100" s="585">
        <f t="shared" si="8"/>
        <v>4546.96</v>
      </c>
      <c r="D100" s="585">
        <f t="shared" si="8"/>
        <v>3113.44</v>
      </c>
      <c r="E100" s="584">
        <f t="shared" si="8"/>
        <v>0</v>
      </c>
      <c r="F100" s="585">
        <v>3</v>
      </c>
      <c r="G100" s="585">
        <v>3588.9</v>
      </c>
      <c r="H100" s="585">
        <v>3113.44</v>
      </c>
      <c r="I100" s="584">
        <v>0</v>
      </c>
      <c r="J100" s="585">
        <v>10</v>
      </c>
      <c r="K100" s="585">
        <v>958.06000000000006</v>
      </c>
      <c r="L100" s="585">
        <v>0</v>
      </c>
      <c r="M100" s="586">
        <v>0</v>
      </c>
      <c r="N100" s="97"/>
      <c r="O100" s="97"/>
      <c r="P100" s="97"/>
      <c r="Q100" s="97"/>
      <c r="R100" s="97"/>
      <c r="S100" s="97"/>
      <c r="T100" s="97"/>
      <c r="U100" s="97"/>
      <c r="V100" s="97"/>
      <c r="W100" s="97"/>
      <c r="X100" s="97"/>
      <c r="Y100" s="97"/>
    </row>
    <row r="101" spans="1:25" s="94" customFormat="1" ht="18" customHeight="1">
      <c r="A101" s="98"/>
      <c r="B101" s="105"/>
      <c r="C101" s="105"/>
      <c r="D101" s="105"/>
      <c r="E101" s="106"/>
      <c r="F101" s="105"/>
      <c r="G101" s="105"/>
      <c r="H101" s="105"/>
      <c r="I101" s="106"/>
      <c r="J101" s="107"/>
      <c r="K101" s="105"/>
      <c r="L101" s="105"/>
      <c r="M101" s="106"/>
    </row>
    <row r="102" spans="1:25" s="94" customFormat="1" ht="18" customHeight="1" thickBot="1">
      <c r="A102" s="571" t="s">
        <v>617</v>
      </c>
      <c r="B102" s="99"/>
      <c r="C102" s="99"/>
      <c r="D102" s="99"/>
      <c r="E102" s="100"/>
      <c r="F102" s="99"/>
      <c r="G102" s="99"/>
      <c r="H102" s="99"/>
      <c r="I102" s="100"/>
      <c r="J102" s="99"/>
      <c r="K102" s="99"/>
      <c r="L102" s="99"/>
      <c r="M102" s="100"/>
    </row>
    <row r="103" spans="1:25" s="95" customFormat="1" ht="18" customHeight="1">
      <c r="A103" s="807" t="s">
        <v>631</v>
      </c>
      <c r="B103" s="809" t="s">
        <v>555</v>
      </c>
      <c r="C103" s="809"/>
      <c r="D103" s="809"/>
      <c r="E103" s="809"/>
      <c r="F103" s="809" t="s">
        <v>566</v>
      </c>
      <c r="G103" s="809"/>
      <c r="H103" s="809"/>
      <c r="I103" s="809"/>
      <c r="J103" s="809" t="s">
        <v>567</v>
      </c>
      <c r="K103" s="809"/>
      <c r="L103" s="809"/>
      <c r="M103" s="810"/>
    </row>
    <row r="104" spans="1:25" s="96" customFormat="1" ht="50.1" customHeight="1" thickBot="1">
      <c r="A104" s="808"/>
      <c r="B104" s="573" t="s">
        <v>550</v>
      </c>
      <c r="C104" s="573" t="s">
        <v>568</v>
      </c>
      <c r="D104" s="573" t="s">
        <v>551</v>
      </c>
      <c r="E104" s="549" t="s">
        <v>569</v>
      </c>
      <c r="F104" s="573" t="s">
        <v>550</v>
      </c>
      <c r="G104" s="573" t="s">
        <v>568</v>
      </c>
      <c r="H104" s="573" t="s">
        <v>551</v>
      </c>
      <c r="I104" s="549" t="s">
        <v>569</v>
      </c>
      <c r="J104" s="573" t="s">
        <v>80</v>
      </c>
      <c r="K104" s="573" t="s">
        <v>568</v>
      </c>
      <c r="L104" s="573" t="s">
        <v>74</v>
      </c>
      <c r="M104" s="551" t="s">
        <v>81</v>
      </c>
    </row>
    <row r="105" spans="1:25" s="94" customFormat="1" ht="17.100000000000001" customHeight="1" thickBot="1">
      <c r="A105" s="587" t="s">
        <v>555</v>
      </c>
      <c r="B105" s="576">
        <f t="shared" ref="B105:M105" si="9">SUM(B106:B133)</f>
        <v>390</v>
      </c>
      <c r="C105" s="576">
        <f t="shared" si="9"/>
        <v>2567408.17</v>
      </c>
      <c r="D105" s="576">
        <f t="shared" si="9"/>
        <v>2385509.9069143101</v>
      </c>
      <c r="E105" s="575">
        <f t="shared" si="9"/>
        <v>368739082608</v>
      </c>
      <c r="F105" s="576">
        <f t="shared" si="9"/>
        <v>347</v>
      </c>
      <c r="G105" s="576">
        <f t="shared" si="9"/>
        <v>2449829.5099999998</v>
      </c>
      <c r="H105" s="576">
        <f t="shared" si="9"/>
        <v>2280097.9539143103</v>
      </c>
      <c r="I105" s="575">
        <f t="shared" si="9"/>
        <v>359783321827</v>
      </c>
      <c r="J105" s="576">
        <f t="shared" si="9"/>
        <v>43</v>
      </c>
      <c r="K105" s="576">
        <f t="shared" si="9"/>
        <v>117578.65999999999</v>
      </c>
      <c r="L105" s="576">
        <f t="shared" si="9"/>
        <v>105411.95299999999</v>
      </c>
      <c r="M105" s="577">
        <f t="shared" si="9"/>
        <v>8955760781</v>
      </c>
      <c r="N105" s="97"/>
      <c r="O105" s="97"/>
      <c r="P105" s="97"/>
      <c r="Q105" s="97"/>
      <c r="R105" s="97"/>
      <c r="S105" s="97"/>
      <c r="T105" s="97"/>
      <c r="U105" s="97"/>
      <c r="V105" s="97"/>
      <c r="W105" s="97"/>
      <c r="X105" s="97"/>
      <c r="Y105" s="97"/>
    </row>
    <row r="106" spans="1:25" s="94" customFormat="1" ht="17.100000000000001" customHeight="1" thickTop="1">
      <c r="A106" s="588" t="s">
        <v>552</v>
      </c>
      <c r="B106" s="580">
        <f t="shared" ref="B106:E121" si="10">SUM(F106,J106)</f>
        <v>20</v>
      </c>
      <c r="C106" s="580">
        <f t="shared" si="10"/>
        <v>53328.18</v>
      </c>
      <c r="D106" s="580">
        <f t="shared" si="10"/>
        <v>61962.052999999993</v>
      </c>
      <c r="E106" s="579">
        <f t="shared" si="10"/>
        <v>25229796110</v>
      </c>
      <c r="F106" s="580">
        <v>17</v>
      </c>
      <c r="G106" s="580">
        <v>53079.89</v>
      </c>
      <c r="H106" s="580">
        <v>61713.755999999994</v>
      </c>
      <c r="I106" s="579">
        <v>25031850910</v>
      </c>
      <c r="J106" s="580">
        <v>3</v>
      </c>
      <c r="K106" s="580">
        <v>248.29</v>
      </c>
      <c r="L106" s="580">
        <v>248.297</v>
      </c>
      <c r="M106" s="581">
        <v>197945200</v>
      </c>
      <c r="N106" s="97"/>
      <c r="O106" s="97"/>
      <c r="P106" s="97"/>
      <c r="Q106" s="97"/>
      <c r="R106" s="97"/>
      <c r="S106" s="97"/>
      <c r="T106" s="97"/>
      <c r="U106" s="97"/>
      <c r="V106" s="97"/>
      <c r="W106" s="97"/>
      <c r="X106" s="97"/>
      <c r="Y106" s="97"/>
    </row>
    <row r="107" spans="1:25" s="94" customFormat="1" ht="17.100000000000001" customHeight="1">
      <c r="A107" s="589" t="s">
        <v>632</v>
      </c>
      <c r="B107" s="580">
        <f t="shared" si="10"/>
        <v>0</v>
      </c>
      <c r="C107" s="580">
        <f t="shared" si="10"/>
        <v>0</v>
      </c>
      <c r="D107" s="580">
        <f t="shared" si="10"/>
        <v>0</v>
      </c>
      <c r="E107" s="579">
        <f t="shared" si="10"/>
        <v>0</v>
      </c>
      <c r="F107" s="580">
        <v>0</v>
      </c>
      <c r="G107" s="580">
        <v>0</v>
      </c>
      <c r="H107" s="580">
        <v>0</v>
      </c>
      <c r="I107" s="579">
        <v>0</v>
      </c>
      <c r="J107" s="580">
        <v>0</v>
      </c>
      <c r="K107" s="580">
        <v>0</v>
      </c>
      <c r="L107" s="580">
        <v>0</v>
      </c>
      <c r="M107" s="581">
        <v>0</v>
      </c>
      <c r="N107" s="97"/>
      <c r="O107" s="97"/>
      <c r="P107" s="97"/>
      <c r="Q107" s="97"/>
      <c r="R107" s="97"/>
      <c r="S107" s="97"/>
      <c r="T107" s="97"/>
      <c r="U107" s="97"/>
      <c r="V107" s="97"/>
      <c r="W107" s="97"/>
      <c r="X107" s="97"/>
      <c r="Y107" s="97"/>
    </row>
    <row r="108" spans="1:25" s="94" customFormat="1" ht="17.100000000000001" customHeight="1">
      <c r="A108" s="589" t="s">
        <v>554</v>
      </c>
      <c r="B108" s="580">
        <f t="shared" si="10"/>
        <v>31</v>
      </c>
      <c r="C108" s="580">
        <f t="shared" si="10"/>
        <v>17295.990000000002</v>
      </c>
      <c r="D108" s="580">
        <f t="shared" si="10"/>
        <v>12209.789999999999</v>
      </c>
      <c r="E108" s="579">
        <f t="shared" si="10"/>
        <v>10144719832</v>
      </c>
      <c r="F108" s="580">
        <v>30</v>
      </c>
      <c r="G108" s="580">
        <v>17264.920000000002</v>
      </c>
      <c r="H108" s="580">
        <v>12178.72</v>
      </c>
      <c r="I108" s="579">
        <v>10122704762</v>
      </c>
      <c r="J108" s="580">
        <v>1</v>
      </c>
      <c r="K108" s="580">
        <v>31.07</v>
      </c>
      <c r="L108" s="580">
        <v>31.07</v>
      </c>
      <c r="M108" s="581">
        <v>22015070</v>
      </c>
      <c r="N108" s="97"/>
      <c r="O108" s="97"/>
      <c r="P108" s="97"/>
      <c r="Q108" s="97"/>
      <c r="R108" s="97"/>
      <c r="S108" s="97"/>
      <c r="T108" s="97"/>
      <c r="U108" s="97"/>
      <c r="V108" s="97"/>
      <c r="W108" s="97"/>
      <c r="X108" s="97"/>
      <c r="Y108" s="97"/>
    </row>
    <row r="109" spans="1:25" s="94" customFormat="1" ht="17.100000000000001" customHeight="1">
      <c r="A109" s="589" t="s">
        <v>633</v>
      </c>
      <c r="B109" s="580">
        <f t="shared" si="10"/>
        <v>10</v>
      </c>
      <c r="C109" s="580">
        <f t="shared" si="10"/>
        <v>11585.910000000002</v>
      </c>
      <c r="D109" s="580">
        <f t="shared" si="10"/>
        <v>10014.067199999998</v>
      </c>
      <c r="E109" s="579">
        <f t="shared" si="10"/>
        <v>4164631686</v>
      </c>
      <c r="F109" s="580">
        <v>10</v>
      </c>
      <c r="G109" s="580">
        <v>11585.910000000002</v>
      </c>
      <c r="H109" s="580">
        <v>10014.067199999998</v>
      </c>
      <c r="I109" s="579">
        <v>4164631686</v>
      </c>
      <c r="J109" s="580">
        <v>0</v>
      </c>
      <c r="K109" s="580">
        <v>0</v>
      </c>
      <c r="L109" s="580">
        <v>0</v>
      </c>
      <c r="M109" s="581">
        <v>0</v>
      </c>
      <c r="N109" s="97"/>
      <c r="O109" s="97"/>
      <c r="P109" s="97"/>
      <c r="Q109" s="97"/>
      <c r="R109" s="97"/>
      <c r="S109" s="97"/>
      <c r="T109" s="97"/>
      <c r="U109" s="97"/>
      <c r="V109" s="97"/>
      <c r="W109" s="97"/>
      <c r="X109" s="97"/>
      <c r="Y109" s="97"/>
    </row>
    <row r="110" spans="1:25" s="94" customFormat="1" ht="17.100000000000001" customHeight="1">
      <c r="A110" s="589" t="s">
        <v>634</v>
      </c>
      <c r="B110" s="580">
        <f t="shared" si="10"/>
        <v>112</v>
      </c>
      <c r="C110" s="580">
        <f t="shared" si="10"/>
        <v>171515.7900000001</v>
      </c>
      <c r="D110" s="580">
        <f t="shared" si="10"/>
        <v>148247.32003500004</v>
      </c>
      <c r="E110" s="579">
        <f t="shared" si="10"/>
        <v>91128480783</v>
      </c>
      <c r="F110" s="580">
        <v>100</v>
      </c>
      <c r="G110" s="580">
        <v>162415.53000000009</v>
      </c>
      <c r="H110" s="580">
        <v>143622.31503500004</v>
      </c>
      <c r="I110" s="579">
        <v>90207250533</v>
      </c>
      <c r="J110" s="580">
        <v>12</v>
      </c>
      <c r="K110" s="580">
        <v>9100.26</v>
      </c>
      <c r="L110" s="580">
        <v>4625.0050000000001</v>
      </c>
      <c r="M110" s="581">
        <v>921230250</v>
      </c>
      <c r="N110" s="97"/>
      <c r="O110" s="97"/>
      <c r="P110" s="97"/>
      <c r="Q110" s="97"/>
      <c r="R110" s="97"/>
      <c r="S110" s="97"/>
      <c r="T110" s="97"/>
      <c r="U110" s="97"/>
      <c r="V110" s="97"/>
      <c r="W110" s="97"/>
      <c r="X110" s="97"/>
      <c r="Y110" s="97"/>
    </row>
    <row r="111" spans="1:25" s="94" customFormat="1" ht="17.100000000000001" customHeight="1">
      <c r="A111" s="589" t="s">
        <v>635</v>
      </c>
      <c r="B111" s="580">
        <f t="shared" si="10"/>
        <v>0</v>
      </c>
      <c r="C111" s="580">
        <f t="shared" si="10"/>
        <v>0</v>
      </c>
      <c r="D111" s="580">
        <f t="shared" si="10"/>
        <v>0</v>
      </c>
      <c r="E111" s="579">
        <f t="shared" si="10"/>
        <v>0</v>
      </c>
      <c r="F111" s="580">
        <v>0</v>
      </c>
      <c r="G111" s="580">
        <v>0</v>
      </c>
      <c r="H111" s="580">
        <v>0</v>
      </c>
      <c r="I111" s="579">
        <v>0</v>
      </c>
      <c r="J111" s="580">
        <v>0</v>
      </c>
      <c r="K111" s="580">
        <v>0</v>
      </c>
      <c r="L111" s="580">
        <v>0</v>
      </c>
      <c r="M111" s="581">
        <v>0</v>
      </c>
      <c r="N111" s="97"/>
      <c r="O111" s="97"/>
      <c r="P111" s="97"/>
      <c r="Q111" s="97"/>
      <c r="R111" s="97"/>
      <c r="S111" s="97"/>
      <c r="T111" s="97"/>
      <c r="U111" s="97"/>
      <c r="V111" s="97"/>
      <c r="W111" s="97"/>
      <c r="X111" s="97"/>
      <c r="Y111" s="97"/>
    </row>
    <row r="112" spans="1:25" s="94" customFormat="1" ht="17.100000000000001" customHeight="1">
      <c r="A112" s="589" t="s">
        <v>636</v>
      </c>
      <c r="B112" s="580">
        <f t="shared" si="10"/>
        <v>16</v>
      </c>
      <c r="C112" s="580">
        <f t="shared" si="10"/>
        <v>870321.01</v>
      </c>
      <c r="D112" s="580">
        <f t="shared" si="10"/>
        <v>869408.4420889999</v>
      </c>
      <c r="E112" s="579">
        <f t="shared" si="10"/>
        <v>32332103589</v>
      </c>
      <c r="F112" s="580">
        <v>16</v>
      </c>
      <c r="G112" s="580">
        <v>870321.01</v>
      </c>
      <c r="H112" s="580">
        <v>869408.4420889999</v>
      </c>
      <c r="I112" s="579">
        <v>32332103589</v>
      </c>
      <c r="J112" s="580">
        <v>0</v>
      </c>
      <c r="K112" s="580">
        <v>0</v>
      </c>
      <c r="L112" s="580">
        <v>0</v>
      </c>
      <c r="M112" s="581">
        <v>0</v>
      </c>
      <c r="N112" s="97"/>
      <c r="O112" s="97"/>
      <c r="P112" s="97"/>
      <c r="Q112" s="97"/>
      <c r="R112" s="97"/>
      <c r="S112" s="97"/>
      <c r="T112" s="97"/>
      <c r="U112" s="97"/>
      <c r="V112" s="97"/>
      <c r="W112" s="97"/>
      <c r="X112" s="97"/>
      <c r="Y112" s="97"/>
    </row>
    <row r="113" spans="1:25" s="94" customFormat="1" ht="17.100000000000001" customHeight="1">
      <c r="A113" s="589" t="s">
        <v>637</v>
      </c>
      <c r="B113" s="580">
        <f t="shared" si="10"/>
        <v>10</v>
      </c>
      <c r="C113" s="580">
        <f t="shared" si="10"/>
        <v>25536.560000000001</v>
      </c>
      <c r="D113" s="580">
        <f t="shared" si="10"/>
        <v>14671.566159999998</v>
      </c>
      <c r="E113" s="579">
        <f t="shared" si="10"/>
        <v>3089499000</v>
      </c>
      <c r="F113" s="580">
        <v>10</v>
      </c>
      <c r="G113" s="580">
        <v>25536.560000000001</v>
      </c>
      <c r="H113" s="580">
        <v>14671.566159999998</v>
      </c>
      <c r="I113" s="579">
        <v>3089499000</v>
      </c>
      <c r="J113" s="580">
        <v>0</v>
      </c>
      <c r="K113" s="580">
        <v>0</v>
      </c>
      <c r="L113" s="580">
        <v>0</v>
      </c>
      <c r="M113" s="581">
        <v>0</v>
      </c>
      <c r="N113" s="97"/>
      <c r="O113" s="97"/>
      <c r="P113" s="97"/>
      <c r="Q113" s="97"/>
      <c r="R113" s="97"/>
      <c r="S113" s="97"/>
      <c r="T113" s="97"/>
      <c r="U113" s="97"/>
      <c r="V113" s="97"/>
      <c r="W113" s="97"/>
      <c r="X113" s="97"/>
      <c r="Y113" s="97"/>
    </row>
    <row r="114" spans="1:25" s="94" customFormat="1" ht="17.100000000000001" customHeight="1">
      <c r="A114" s="589" t="s">
        <v>638</v>
      </c>
      <c r="B114" s="580">
        <f t="shared" si="10"/>
        <v>12</v>
      </c>
      <c r="C114" s="580">
        <f t="shared" si="10"/>
        <v>220941.34</v>
      </c>
      <c r="D114" s="580">
        <f t="shared" si="10"/>
        <v>205926.5</v>
      </c>
      <c r="E114" s="579">
        <f t="shared" si="10"/>
        <v>179721160</v>
      </c>
      <c r="F114" s="580">
        <v>12</v>
      </c>
      <c r="G114" s="580">
        <v>220941.34</v>
      </c>
      <c r="H114" s="580">
        <v>205926.5</v>
      </c>
      <c r="I114" s="579">
        <v>179721160</v>
      </c>
      <c r="J114" s="580">
        <v>0</v>
      </c>
      <c r="K114" s="580">
        <v>0</v>
      </c>
      <c r="L114" s="580">
        <v>0</v>
      </c>
      <c r="M114" s="581">
        <v>0</v>
      </c>
      <c r="N114" s="97"/>
      <c r="O114" s="97"/>
      <c r="P114" s="97"/>
      <c r="Q114" s="97"/>
      <c r="R114" s="97"/>
      <c r="S114" s="97"/>
      <c r="T114" s="97"/>
      <c r="U114" s="97"/>
      <c r="V114" s="97"/>
      <c r="W114" s="97"/>
      <c r="X114" s="97"/>
      <c r="Y114" s="97"/>
    </row>
    <row r="115" spans="1:25" s="94" customFormat="1" ht="17.100000000000001" customHeight="1">
      <c r="A115" s="589" t="s">
        <v>639</v>
      </c>
      <c r="B115" s="580">
        <f t="shared" si="10"/>
        <v>8</v>
      </c>
      <c r="C115" s="580">
        <f t="shared" si="10"/>
        <v>24817.369999999995</v>
      </c>
      <c r="D115" s="580">
        <f t="shared" si="10"/>
        <v>16182.61</v>
      </c>
      <c r="E115" s="579">
        <f t="shared" si="10"/>
        <v>1420237680</v>
      </c>
      <c r="F115" s="580">
        <v>6</v>
      </c>
      <c r="G115" s="580">
        <v>21940.119999999995</v>
      </c>
      <c r="H115" s="580">
        <v>15843.59</v>
      </c>
      <c r="I115" s="579">
        <v>1413457280</v>
      </c>
      <c r="J115" s="580">
        <v>2</v>
      </c>
      <c r="K115" s="580">
        <v>2877.25</v>
      </c>
      <c r="L115" s="580">
        <v>339.02</v>
      </c>
      <c r="M115" s="581">
        <v>6780400</v>
      </c>
      <c r="N115" s="97"/>
      <c r="O115" s="97"/>
      <c r="P115" s="97"/>
      <c r="Q115" s="97"/>
      <c r="R115" s="97"/>
      <c r="S115" s="97"/>
      <c r="T115" s="97"/>
      <c r="U115" s="97"/>
      <c r="V115" s="97"/>
      <c r="W115" s="97"/>
      <c r="X115" s="97"/>
      <c r="Y115" s="97"/>
    </row>
    <row r="116" spans="1:25" s="94" customFormat="1" ht="17.100000000000001" customHeight="1">
      <c r="A116" s="589" t="s">
        <v>640</v>
      </c>
      <c r="B116" s="580">
        <f t="shared" si="10"/>
        <v>9</v>
      </c>
      <c r="C116" s="580">
        <f t="shared" si="10"/>
        <v>94403.23</v>
      </c>
      <c r="D116" s="580">
        <f t="shared" si="10"/>
        <v>49420.31</v>
      </c>
      <c r="E116" s="579">
        <f t="shared" si="10"/>
        <v>43860000</v>
      </c>
      <c r="F116" s="580">
        <v>9</v>
      </c>
      <c r="G116" s="580">
        <v>94403.23</v>
      </c>
      <c r="H116" s="580">
        <v>49420.31</v>
      </c>
      <c r="I116" s="579">
        <v>43860000</v>
      </c>
      <c r="J116" s="580">
        <v>0</v>
      </c>
      <c r="K116" s="580">
        <v>0</v>
      </c>
      <c r="L116" s="580">
        <v>0</v>
      </c>
      <c r="M116" s="581">
        <v>0</v>
      </c>
      <c r="N116" s="97"/>
      <c r="O116" s="97"/>
      <c r="P116" s="97"/>
      <c r="Q116" s="97"/>
      <c r="R116" s="97"/>
      <c r="S116" s="97"/>
      <c r="T116" s="97"/>
      <c r="U116" s="97"/>
      <c r="V116" s="97"/>
      <c r="W116" s="97"/>
      <c r="X116" s="97"/>
      <c r="Y116" s="97"/>
    </row>
    <row r="117" spans="1:25" s="94" customFormat="1" ht="17.100000000000001" customHeight="1">
      <c r="A117" s="589" t="s">
        <v>641</v>
      </c>
      <c r="B117" s="580">
        <f t="shared" si="10"/>
        <v>0</v>
      </c>
      <c r="C117" s="580">
        <f t="shared" si="10"/>
        <v>0</v>
      </c>
      <c r="D117" s="580">
        <f t="shared" si="10"/>
        <v>0</v>
      </c>
      <c r="E117" s="579">
        <f t="shared" si="10"/>
        <v>0</v>
      </c>
      <c r="F117" s="580">
        <v>0</v>
      </c>
      <c r="G117" s="580">
        <v>0</v>
      </c>
      <c r="H117" s="580">
        <v>0</v>
      </c>
      <c r="I117" s="579">
        <v>0</v>
      </c>
      <c r="J117" s="580">
        <v>0</v>
      </c>
      <c r="K117" s="580">
        <v>0</v>
      </c>
      <c r="L117" s="580">
        <v>0</v>
      </c>
      <c r="M117" s="581">
        <v>0</v>
      </c>
      <c r="N117" s="97"/>
      <c r="O117" s="97"/>
      <c r="P117" s="97"/>
      <c r="Q117" s="97"/>
      <c r="R117" s="97"/>
      <c r="S117" s="97"/>
      <c r="T117" s="97"/>
      <c r="U117" s="97"/>
      <c r="V117" s="97"/>
      <c r="W117" s="97"/>
      <c r="X117" s="97"/>
      <c r="Y117" s="97"/>
    </row>
    <row r="118" spans="1:25" s="94" customFormat="1" ht="17.100000000000001" customHeight="1">
      <c r="A118" s="589" t="s">
        <v>642</v>
      </c>
      <c r="B118" s="580">
        <f t="shared" si="10"/>
        <v>4</v>
      </c>
      <c r="C118" s="580">
        <f t="shared" si="10"/>
        <v>98.25</v>
      </c>
      <c r="D118" s="580">
        <f t="shared" si="10"/>
        <v>30.783999999999999</v>
      </c>
      <c r="E118" s="579">
        <f t="shared" si="10"/>
        <v>227008580</v>
      </c>
      <c r="F118" s="580">
        <v>2</v>
      </c>
      <c r="G118" s="580">
        <v>41.39</v>
      </c>
      <c r="H118" s="580">
        <v>3.5840000000000001</v>
      </c>
      <c r="I118" s="579">
        <v>217208580</v>
      </c>
      <c r="J118" s="580">
        <v>2</v>
      </c>
      <c r="K118" s="580">
        <v>56.86</v>
      </c>
      <c r="L118" s="580">
        <v>27.2</v>
      </c>
      <c r="M118" s="581">
        <v>9800000</v>
      </c>
      <c r="N118" s="97"/>
      <c r="O118" s="97"/>
      <c r="P118" s="97"/>
      <c r="Q118" s="97"/>
      <c r="R118" s="97"/>
      <c r="S118" s="97"/>
      <c r="T118" s="97"/>
      <c r="U118" s="97"/>
      <c r="V118" s="97"/>
      <c r="W118" s="97"/>
      <c r="X118" s="97"/>
      <c r="Y118" s="97"/>
    </row>
    <row r="119" spans="1:25" s="94" customFormat="1" ht="17.100000000000001" customHeight="1">
      <c r="A119" s="589" t="s">
        <v>643</v>
      </c>
      <c r="B119" s="580">
        <f t="shared" si="10"/>
        <v>5</v>
      </c>
      <c r="C119" s="580">
        <f t="shared" si="10"/>
        <v>484.81</v>
      </c>
      <c r="D119" s="580">
        <f t="shared" si="10"/>
        <v>30.519276999999999</v>
      </c>
      <c r="E119" s="579">
        <f t="shared" si="10"/>
        <v>898753623</v>
      </c>
      <c r="F119" s="580">
        <v>5</v>
      </c>
      <c r="G119" s="580">
        <v>484.81</v>
      </c>
      <c r="H119" s="580">
        <v>30.519276999999999</v>
      </c>
      <c r="I119" s="579">
        <v>898753623</v>
      </c>
      <c r="J119" s="580">
        <v>0</v>
      </c>
      <c r="K119" s="580">
        <v>0</v>
      </c>
      <c r="L119" s="580">
        <v>0</v>
      </c>
      <c r="M119" s="581">
        <v>0</v>
      </c>
      <c r="N119" s="97"/>
      <c r="O119" s="97"/>
      <c r="P119" s="97"/>
      <c r="Q119" s="97"/>
      <c r="R119" s="97"/>
      <c r="S119" s="97"/>
      <c r="T119" s="97"/>
      <c r="U119" s="97"/>
      <c r="V119" s="97"/>
      <c r="W119" s="97"/>
      <c r="X119" s="97"/>
      <c r="Y119" s="97"/>
    </row>
    <row r="120" spans="1:25" s="94" customFormat="1" ht="17.100000000000001" customHeight="1">
      <c r="A120" s="589" t="s">
        <v>658</v>
      </c>
      <c r="B120" s="580">
        <f t="shared" si="10"/>
        <v>0</v>
      </c>
      <c r="C120" s="580">
        <f t="shared" si="10"/>
        <v>0</v>
      </c>
      <c r="D120" s="580">
        <f t="shared" si="10"/>
        <v>0</v>
      </c>
      <c r="E120" s="579">
        <f t="shared" si="10"/>
        <v>0</v>
      </c>
      <c r="F120" s="580">
        <v>0</v>
      </c>
      <c r="G120" s="580">
        <v>0</v>
      </c>
      <c r="H120" s="580">
        <v>0</v>
      </c>
      <c r="I120" s="579">
        <v>0</v>
      </c>
      <c r="J120" s="580">
        <v>0</v>
      </c>
      <c r="K120" s="580">
        <v>0</v>
      </c>
      <c r="L120" s="580">
        <v>0</v>
      </c>
      <c r="M120" s="581">
        <v>0</v>
      </c>
      <c r="N120" s="97"/>
      <c r="O120" s="97"/>
      <c r="P120" s="97"/>
      <c r="Q120" s="97"/>
      <c r="R120" s="97"/>
      <c r="S120" s="97"/>
      <c r="T120" s="97"/>
      <c r="U120" s="97"/>
      <c r="V120" s="97"/>
      <c r="W120" s="97"/>
      <c r="X120" s="97"/>
      <c r="Y120" s="97"/>
    </row>
    <row r="121" spans="1:25" s="94" customFormat="1" ht="17.100000000000001" customHeight="1">
      <c r="A121" s="589" t="s">
        <v>659</v>
      </c>
      <c r="B121" s="580">
        <f t="shared" si="10"/>
        <v>0</v>
      </c>
      <c r="C121" s="580">
        <f t="shared" si="10"/>
        <v>0</v>
      </c>
      <c r="D121" s="580">
        <f t="shared" si="10"/>
        <v>0</v>
      </c>
      <c r="E121" s="579">
        <f t="shared" si="10"/>
        <v>0</v>
      </c>
      <c r="F121" s="580">
        <v>0</v>
      </c>
      <c r="G121" s="580">
        <v>0</v>
      </c>
      <c r="H121" s="580">
        <v>0</v>
      </c>
      <c r="I121" s="579">
        <v>0</v>
      </c>
      <c r="J121" s="580">
        <v>0</v>
      </c>
      <c r="K121" s="580">
        <v>0</v>
      </c>
      <c r="L121" s="580">
        <v>0</v>
      </c>
      <c r="M121" s="581">
        <v>0</v>
      </c>
      <c r="N121" s="97"/>
      <c r="O121" s="97"/>
      <c r="P121" s="97"/>
      <c r="Q121" s="97"/>
      <c r="R121" s="97"/>
      <c r="S121" s="97"/>
      <c r="T121" s="97"/>
      <c r="U121" s="97"/>
      <c r="V121" s="97"/>
      <c r="W121" s="97"/>
      <c r="X121" s="97"/>
      <c r="Y121" s="97"/>
    </row>
    <row r="122" spans="1:25" s="94" customFormat="1" ht="17.100000000000001" customHeight="1">
      <c r="A122" s="589" t="s">
        <v>660</v>
      </c>
      <c r="B122" s="580">
        <f t="shared" ref="B122:E133" si="11">SUM(F122,J122)</f>
        <v>34</v>
      </c>
      <c r="C122" s="580">
        <f t="shared" si="11"/>
        <v>133473.13999999998</v>
      </c>
      <c r="D122" s="580">
        <f t="shared" si="11"/>
        <v>25862.253370999999</v>
      </c>
      <c r="E122" s="579">
        <f t="shared" si="11"/>
        <v>670795090</v>
      </c>
      <c r="F122" s="580">
        <v>34</v>
      </c>
      <c r="G122" s="580">
        <v>133473.13999999998</v>
      </c>
      <c r="H122" s="580">
        <v>25862.253370999999</v>
      </c>
      <c r="I122" s="579">
        <v>670795090</v>
      </c>
      <c r="J122" s="580">
        <v>0</v>
      </c>
      <c r="K122" s="580">
        <v>0</v>
      </c>
      <c r="L122" s="580">
        <v>0</v>
      </c>
      <c r="M122" s="581">
        <v>0</v>
      </c>
      <c r="N122" s="97"/>
      <c r="O122" s="97"/>
      <c r="P122" s="97"/>
      <c r="Q122" s="97"/>
      <c r="R122" s="97"/>
      <c r="S122" s="97"/>
      <c r="T122" s="97"/>
      <c r="U122" s="97"/>
      <c r="V122" s="97"/>
      <c r="W122" s="97"/>
      <c r="X122" s="97"/>
      <c r="Y122" s="97"/>
    </row>
    <row r="123" spans="1:25" s="94" customFormat="1" ht="17.100000000000001" customHeight="1">
      <c r="A123" s="589" t="s">
        <v>661</v>
      </c>
      <c r="B123" s="580">
        <f t="shared" si="11"/>
        <v>14</v>
      </c>
      <c r="C123" s="580">
        <f t="shared" si="11"/>
        <v>3294.64</v>
      </c>
      <c r="D123" s="580">
        <f t="shared" si="11"/>
        <v>2930.1336423099997</v>
      </c>
      <c r="E123" s="579">
        <f t="shared" si="11"/>
        <v>18012525634</v>
      </c>
      <c r="F123" s="580">
        <v>14</v>
      </c>
      <c r="G123" s="580">
        <v>3294.64</v>
      </c>
      <c r="H123" s="580">
        <v>2930.1336423099997</v>
      </c>
      <c r="I123" s="579">
        <v>18012525634</v>
      </c>
      <c r="J123" s="580">
        <v>0</v>
      </c>
      <c r="K123" s="580">
        <v>0</v>
      </c>
      <c r="L123" s="580">
        <v>0</v>
      </c>
      <c r="M123" s="581">
        <v>0</v>
      </c>
      <c r="N123" s="97"/>
      <c r="O123" s="97"/>
      <c r="P123" s="97"/>
      <c r="Q123" s="97"/>
      <c r="R123" s="97"/>
      <c r="S123" s="97"/>
      <c r="T123" s="97"/>
      <c r="U123" s="97"/>
      <c r="V123" s="97"/>
      <c r="W123" s="97"/>
      <c r="X123" s="97"/>
      <c r="Y123" s="97"/>
    </row>
    <row r="124" spans="1:25" s="94" customFormat="1" ht="17.100000000000001" customHeight="1">
      <c r="A124" s="589" t="s">
        <v>662</v>
      </c>
      <c r="B124" s="580">
        <f t="shared" si="11"/>
        <v>0</v>
      </c>
      <c r="C124" s="580">
        <f t="shared" si="11"/>
        <v>0</v>
      </c>
      <c r="D124" s="580">
        <f t="shared" si="11"/>
        <v>0</v>
      </c>
      <c r="E124" s="579">
        <f t="shared" si="11"/>
        <v>0</v>
      </c>
      <c r="F124" s="580">
        <v>0</v>
      </c>
      <c r="G124" s="580">
        <v>0</v>
      </c>
      <c r="H124" s="580">
        <v>0</v>
      </c>
      <c r="I124" s="579">
        <v>0</v>
      </c>
      <c r="J124" s="580">
        <v>0</v>
      </c>
      <c r="K124" s="580">
        <v>0</v>
      </c>
      <c r="L124" s="580">
        <v>0</v>
      </c>
      <c r="M124" s="581">
        <v>0</v>
      </c>
      <c r="N124" s="97"/>
      <c r="O124" s="97"/>
      <c r="P124" s="97"/>
      <c r="Q124" s="97"/>
      <c r="R124" s="97"/>
      <c r="S124" s="97"/>
      <c r="T124" s="97"/>
      <c r="U124" s="97"/>
      <c r="V124" s="97"/>
      <c r="W124" s="97"/>
      <c r="X124" s="97"/>
      <c r="Y124" s="97"/>
    </row>
    <row r="125" spans="1:25" s="94" customFormat="1" ht="17.100000000000001" customHeight="1">
      <c r="A125" s="589" t="s">
        <v>663</v>
      </c>
      <c r="B125" s="580">
        <f t="shared" si="11"/>
        <v>6</v>
      </c>
      <c r="C125" s="580">
        <f t="shared" si="11"/>
        <v>30699.39</v>
      </c>
      <c r="D125" s="580">
        <f t="shared" si="11"/>
        <v>38366.254000000001</v>
      </c>
      <c r="E125" s="579">
        <f t="shared" si="11"/>
        <v>16864706321</v>
      </c>
      <c r="F125" s="580">
        <v>5</v>
      </c>
      <c r="G125" s="580">
        <v>30362.42</v>
      </c>
      <c r="H125" s="580">
        <v>38366.254000000001</v>
      </c>
      <c r="I125" s="579">
        <v>16864706321</v>
      </c>
      <c r="J125" s="580">
        <v>1</v>
      </c>
      <c r="K125" s="580">
        <v>336.97</v>
      </c>
      <c r="L125" s="580">
        <v>0</v>
      </c>
      <c r="M125" s="581">
        <v>0</v>
      </c>
      <c r="N125" s="97"/>
      <c r="O125" s="97"/>
      <c r="P125" s="97"/>
      <c r="Q125" s="97"/>
      <c r="R125" s="97"/>
      <c r="S125" s="97"/>
      <c r="T125" s="97"/>
      <c r="U125" s="97"/>
      <c r="V125" s="97"/>
      <c r="W125" s="97"/>
      <c r="X125" s="97"/>
      <c r="Y125" s="97"/>
    </row>
    <row r="126" spans="1:25" s="94" customFormat="1" ht="17.100000000000001" customHeight="1">
      <c r="A126" s="589" t="s">
        <v>664</v>
      </c>
      <c r="B126" s="580">
        <f t="shared" si="11"/>
        <v>2</v>
      </c>
      <c r="C126" s="580">
        <f t="shared" si="11"/>
        <v>1063.4000000000001</v>
      </c>
      <c r="D126" s="580">
        <f t="shared" si="11"/>
        <v>1.6800000000000001E-3</v>
      </c>
      <c r="E126" s="579">
        <f t="shared" si="11"/>
        <v>68780000</v>
      </c>
      <c r="F126" s="580">
        <v>2</v>
      </c>
      <c r="G126" s="580">
        <v>1063.4000000000001</v>
      </c>
      <c r="H126" s="580">
        <v>1.6800000000000001E-3</v>
      </c>
      <c r="I126" s="579">
        <v>68780000</v>
      </c>
      <c r="J126" s="580">
        <v>0</v>
      </c>
      <c r="K126" s="580">
        <v>0</v>
      </c>
      <c r="L126" s="580">
        <v>0</v>
      </c>
      <c r="M126" s="581">
        <v>0</v>
      </c>
      <c r="N126" s="97"/>
      <c r="O126" s="97"/>
      <c r="P126" s="97"/>
      <c r="Q126" s="97"/>
      <c r="R126" s="97"/>
      <c r="S126" s="97"/>
      <c r="T126" s="97"/>
      <c r="U126" s="97"/>
      <c r="V126" s="97"/>
      <c r="W126" s="97"/>
      <c r="X126" s="97"/>
      <c r="Y126" s="97"/>
    </row>
    <row r="127" spans="1:25" s="94" customFormat="1" ht="17.100000000000001" customHeight="1">
      <c r="A127" s="589" t="s">
        <v>665</v>
      </c>
      <c r="B127" s="580">
        <f t="shared" si="11"/>
        <v>1</v>
      </c>
      <c r="C127" s="580">
        <f t="shared" si="11"/>
        <v>14.04</v>
      </c>
      <c r="D127" s="580">
        <f t="shared" si="11"/>
        <v>14.04</v>
      </c>
      <c r="E127" s="579">
        <f t="shared" si="11"/>
        <v>1684400</v>
      </c>
      <c r="F127" s="580">
        <v>0</v>
      </c>
      <c r="G127" s="580">
        <v>0</v>
      </c>
      <c r="H127" s="580">
        <v>0</v>
      </c>
      <c r="I127" s="579">
        <v>0</v>
      </c>
      <c r="J127" s="580">
        <v>1</v>
      </c>
      <c r="K127" s="580">
        <v>14.04</v>
      </c>
      <c r="L127" s="580">
        <v>14.04</v>
      </c>
      <c r="M127" s="581">
        <v>1684400</v>
      </c>
      <c r="N127" s="97"/>
      <c r="O127" s="97"/>
      <c r="P127" s="97"/>
      <c r="Q127" s="97"/>
      <c r="R127" s="97"/>
      <c r="S127" s="97"/>
      <c r="T127" s="97"/>
      <c r="U127" s="97"/>
      <c r="V127" s="97"/>
      <c r="W127" s="97"/>
      <c r="X127" s="97"/>
      <c r="Y127" s="97"/>
    </row>
    <row r="128" spans="1:25" s="94" customFormat="1" ht="17.100000000000001" customHeight="1">
      <c r="A128" s="589" t="s">
        <v>666</v>
      </c>
      <c r="B128" s="580">
        <f t="shared" si="11"/>
        <v>0</v>
      </c>
      <c r="C128" s="580">
        <f t="shared" si="11"/>
        <v>0</v>
      </c>
      <c r="D128" s="580">
        <f t="shared" si="11"/>
        <v>0</v>
      </c>
      <c r="E128" s="579">
        <f t="shared" si="11"/>
        <v>0</v>
      </c>
      <c r="F128" s="580">
        <v>0</v>
      </c>
      <c r="G128" s="580">
        <v>0</v>
      </c>
      <c r="H128" s="580">
        <v>0</v>
      </c>
      <c r="I128" s="579">
        <v>0</v>
      </c>
      <c r="J128" s="580">
        <v>0</v>
      </c>
      <c r="K128" s="580">
        <v>0</v>
      </c>
      <c r="L128" s="580">
        <v>0</v>
      </c>
      <c r="M128" s="581">
        <v>0</v>
      </c>
      <c r="N128" s="97"/>
      <c r="O128" s="97"/>
      <c r="P128" s="97"/>
      <c r="Q128" s="97"/>
      <c r="R128" s="97"/>
      <c r="S128" s="97"/>
      <c r="T128" s="97"/>
      <c r="U128" s="97"/>
      <c r="V128" s="97"/>
      <c r="W128" s="97"/>
      <c r="X128" s="97"/>
      <c r="Y128" s="97"/>
    </row>
    <row r="129" spans="1:25" s="94" customFormat="1" ht="17.100000000000001" customHeight="1">
      <c r="A129" s="589" t="s">
        <v>553</v>
      </c>
      <c r="B129" s="580">
        <f t="shared" si="11"/>
        <v>6</v>
      </c>
      <c r="C129" s="580">
        <f t="shared" si="11"/>
        <v>1192.31</v>
      </c>
      <c r="D129" s="580">
        <f t="shared" si="11"/>
        <v>8.07</v>
      </c>
      <c r="E129" s="579">
        <f t="shared" si="11"/>
        <v>0</v>
      </c>
      <c r="F129" s="580">
        <v>6</v>
      </c>
      <c r="G129" s="580">
        <v>1192.31</v>
      </c>
      <c r="H129" s="580">
        <v>8.07</v>
      </c>
      <c r="I129" s="579">
        <v>0</v>
      </c>
      <c r="J129" s="580">
        <v>0</v>
      </c>
      <c r="K129" s="580">
        <v>0</v>
      </c>
      <c r="L129" s="580">
        <v>0</v>
      </c>
      <c r="M129" s="581">
        <v>0</v>
      </c>
      <c r="N129" s="97"/>
      <c r="O129" s="97"/>
      <c r="P129" s="97"/>
      <c r="Q129" s="97"/>
      <c r="R129" s="97"/>
      <c r="S129" s="97"/>
      <c r="T129" s="97"/>
      <c r="U129" s="97"/>
      <c r="V129" s="97"/>
      <c r="W129" s="97"/>
      <c r="X129" s="97"/>
      <c r="Y129" s="97"/>
    </row>
    <row r="130" spans="1:25" s="94" customFormat="1" ht="17.100000000000001" customHeight="1">
      <c r="A130" s="589" t="s">
        <v>667</v>
      </c>
      <c r="B130" s="580">
        <f t="shared" si="11"/>
        <v>60</v>
      </c>
      <c r="C130" s="580">
        <f t="shared" si="11"/>
        <v>137797.04</v>
      </c>
      <c r="D130" s="580">
        <f t="shared" si="11"/>
        <v>93292.374459999992</v>
      </c>
      <c r="E130" s="579">
        <f t="shared" si="11"/>
        <v>52780548107</v>
      </c>
      <c r="F130" s="580">
        <v>47</v>
      </c>
      <c r="G130" s="580">
        <v>90039.10000000002</v>
      </c>
      <c r="H130" s="580">
        <v>48316.513460000002</v>
      </c>
      <c r="I130" s="579">
        <v>52515423657</v>
      </c>
      <c r="J130" s="580">
        <v>13</v>
      </c>
      <c r="K130" s="580">
        <v>47757.939999999995</v>
      </c>
      <c r="L130" s="580">
        <v>44975.860999999997</v>
      </c>
      <c r="M130" s="581">
        <v>265124450</v>
      </c>
      <c r="N130" s="97"/>
      <c r="O130" s="97"/>
      <c r="P130" s="97"/>
      <c r="Q130" s="97"/>
      <c r="R130" s="97"/>
      <c r="S130" s="97"/>
      <c r="T130" s="97"/>
      <c r="U130" s="97"/>
      <c r="V130" s="97"/>
      <c r="W130" s="97"/>
      <c r="X130" s="97"/>
      <c r="Y130" s="97"/>
    </row>
    <row r="131" spans="1:25" s="94" customFormat="1" ht="17.100000000000001" customHeight="1">
      <c r="A131" s="589" t="s">
        <v>668</v>
      </c>
      <c r="B131" s="580">
        <f t="shared" si="11"/>
        <v>10</v>
      </c>
      <c r="C131" s="580">
        <f t="shared" si="11"/>
        <v>84647.989999999991</v>
      </c>
      <c r="D131" s="580">
        <f t="shared" si="11"/>
        <v>82896.53</v>
      </c>
      <c r="E131" s="579">
        <f t="shared" si="11"/>
        <v>10495343481</v>
      </c>
      <c r="F131" s="580">
        <v>3</v>
      </c>
      <c r="G131" s="580">
        <v>28074.03</v>
      </c>
      <c r="H131" s="580">
        <v>27745.07</v>
      </c>
      <c r="I131" s="579">
        <v>2964162470</v>
      </c>
      <c r="J131" s="580">
        <v>7</v>
      </c>
      <c r="K131" s="580">
        <v>56573.96</v>
      </c>
      <c r="L131" s="580">
        <v>55151.46</v>
      </c>
      <c r="M131" s="581">
        <v>7531181011</v>
      </c>
      <c r="N131" s="97"/>
      <c r="O131" s="97"/>
      <c r="P131" s="97"/>
      <c r="Q131" s="97"/>
      <c r="R131" s="97"/>
      <c r="S131" s="97"/>
      <c r="T131" s="97"/>
      <c r="U131" s="97"/>
      <c r="V131" s="97"/>
      <c r="W131" s="97"/>
      <c r="X131" s="97"/>
      <c r="Y131" s="97"/>
    </row>
    <row r="132" spans="1:25" s="94" customFormat="1" ht="17.100000000000001" customHeight="1">
      <c r="A132" s="589" t="s">
        <v>669</v>
      </c>
      <c r="B132" s="580">
        <f t="shared" si="11"/>
        <v>15</v>
      </c>
      <c r="C132" s="580">
        <f t="shared" si="11"/>
        <v>636026.36</v>
      </c>
      <c r="D132" s="580">
        <f t="shared" si="11"/>
        <v>751702.96799999999</v>
      </c>
      <c r="E132" s="579">
        <f t="shared" si="11"/>
        <v>100985887532</v>
      </c>
      <c r="F132" s="580">
        <v>15</v>
      </c>
      <c r="G132" s="580">
        <v>636026.36</v>
      </c>
      <c r="H132" s="580">
        <v>751702.96799999999</v>
      </c>
      <c r="I132" s="579">
        <v>100985887532</v>
      </c>
      <c r="J132" s="580">
        <v>0</v>
      </c>
      <c r="K132" s="580">
        <v>0</v>
      </c>
      <c r="L132" s="580">
        <v>0</v>
      </c>
      <c r="M132" s="581">
        <v>0</v>
      </c>
      <c r="N132" s="97"/>
      <c r="O132" s="97"/>
      <c r="P132" s="97"/>
      <c r="Q132" s="97"/>
      <c r="R132" s="97"/>
      <c r="S132" s="97"/>
      <c r="T132" s="97"/>
      <c r="U132" s="97"/>
      <c r="V132" s="97"/>
      <c r="W132" s="97"/>
      <c r="X132" s="97"/>
      <c r="Y132" s="97"/>
    </row>
    <row r="133" spans="1:25" s="94" customFormat="1" ht="17.100000000000001" customHeight="1" thickBot="1">
      <c r="A133" s="590" t="s">
        <v>670</v>
      </c>
      <c r="B133" s="585">
        <f t="shared" si="11"/>
        <v>5</v>
      </c>
      <c r="C133" s="585">
        <f t="shared" si="11"/>
        <v>48871.42</v>
      </c>
      <c r="D133" s="585">
        <f t="shared" si="11"/>
        <v>2333.3200000000002</v>
      </c>
      <c r="E133" s="584">
        <f t="shared" si="11"/>
        <v>0</v>
      </c>
      <c r="F133" s="585">
        <v>4</v>
      </c>
      <c r="G133" s="585">
        <v>48289.4</v>
      </c>
      <c r="H133" s="585">
        <v>2333.3200000000002</v>
      </c>
      <c r="I133" s="584">
        <v>0</v>
      </c>
      <c r="J133" s="585">
        <v>1</v>
      </c>
      <c r="K133" s="585">
        <v>582.02</v>
      </c>
      <c r="L133" s="585">
        <v>0</v>
      </c>
      <c r="M133" s="586">
        <v>0</v>
      </c>
      <c r="N133" s="97"/>
      <c r="O133" s="97"/>
      <c r="P133" s="97"/>
      <c r="Q133" s="97"/>
      <c r="R133" s="97"/>
      <c r="S133" s="97"/>
      <c r="T133" s="97"/>
      <c r="U133" s="97"/>
      <c r="V133" s="97"/>
      <c r="W133" s="97"/>
      <c r="X133" s="97"/>
      <c r="Y133" s="97"/>
    </row>
    <row r="134" spans="1:25" s="94" customFormat="1" ht="18" customHeight="1">
      <c r="A134" s="98"/>
      <c r="B134" s="101"/>
      <c r="C134" s="101"/>
      <c r="D134" s="101"/>
      <c r="E134" s="102"/>
      <c r="F134" s="103"/>
      <c r="G134" s="103"/>
      <c r="H134" s="103"/>
      <c r="I134" s="104"/>
      <c r="J134" s="103"/>
      <c r="K134" s="103"/>
      <c r="L134" s="103"/>
      <c r="M134" s="104"/>
    </row>
    <row r="135" spans="1:25" s="94" customFormat="1" ht="18" customHeight="1" thickBot="1">
      <c r="A135" s="571" t="s">
        <v>618</v>
      </c>
      <c r="B135" s="99"/>
      <c r="C135" s="99"/>
      <c r="D135" s="99"/>
      <c r="E135" s="100"/>
      <c r="F135" s="99"/>
      <c r="G135" s="99"/>
      <c r="H135" s="99"/>
      <c r="I135" s="100"/>
      <c r="J135" s="99"/>
      <c r="K135" s="99"/>
      <c r="L135" s="99"/>
      <c r="M135" s="100"/>
    </row>
    <row r="136" spans="1:25" s="95" customFormat="1" ht="18" customHeight="1">
      <c r="A136" s="807" t="s">
        <v>10</v>
      </c>
      <c r="B136" s="809" t="s">
        <v>555</v>
      </c>
      <c r="C136" s="809"/>
      <c r="D136" s="809"/>
      <c r="E136" s="809"/>
      <c r="F136" s="809" t="s">
        <v>566</v>
      </c>
      <c r="G136" s="809"/>
      <c r="H136" s="809"/>
      <c r="I136" s="809"/>
      <c r="J136" s="809" t="s">
        <v>567</v>
      </c>
      <c r="K136" s="809"/>
      <c r="L136" s="809"/>
      <c r="M136" s="810"/>
    </row>
    <row r="137" spans="1:25" s="96" customFormat="1" ht="50.1" customHeight="1" thickBot="1">
      <c r="A137" s="808"/>
      <c r="B137" s="573" t="s">
        <v>550</v>
      </c>
      <c r="C137" s="573" t="s">
        <v>568</v>
      </c>
      <c r="D137" s="573" t="s">
        <v>551</v>
      </c>
      <c r="E137" s="549" t="s">
        <v>569</v>
      </c>
      <c r="F137" s="573" t="s">
        <v>550</v>
      </c>
      <c r="G137" s="573" t="s">
        <v>568</v>
      </c>
      <c r="H137" s="573" t="s">
        <v>551</v>
      </c>
      <c r="I137" s="549" t="s">
        <v>569</v>
      </c>
      <c r="J137" s="573" t="s">
        <v>80</v>
      </c>
      <c r="K137" s="573" t="s">
        <v>568</v>
      </c>
      <c r="L137" s="573" t="s">
        <v>74</v>
      </c>
      <c r="M137" s="551" t="s">
        <v>81</v>
      </c>
    </row>
    <row r="138" spans="1:25" s="94" customFormat="1" ht="17.100000000000001" customHeight="1" thickBot="1">
      <c r="A138" s="587" t="s">
        <v>555</v>
      </c>
      <c r="B138" s="576">
        <f t="shared" ref="B138:M138" si="12">SUM(B139:B166)</f>
        <v>175</v>
      </c>
      <c r="C138" s="576">
        <f t="shared" si="12"/>
        <v>356502.35000000003</v>
      </c>
      <c r="D138" s="576">
        <f t="shared" si="12"/>
        <v>304249.30100000004</v>
      </c>
      <c r="E138" s="575">
        <f t="shared" si="12"/>
        <v>105124963844</v>
      </c>
      <c r="F138" s="576">
        <f t="shared" si="12"/>
        <v>118</v>
      </c>
      <c r="G138" s="576">
        <f t="shared" si="12"/>
        <v>142808.72000000003</v>
      </c>
      <c r="H138" s="576">
        <f t="shared" si="12"/>
        <v>104673.62</v>
      </c>
      <c r="I138" s="575">
        <f t="shared" si="12"/>
        <v>67563304034</v>
      </c>
      <c r="J138" s="576">
        <f t="shared" si="12"/>
        <v>57</v>
      </c>
      <c r="K138" s="576">
        <f t="shared" si="12"/>
        <v>213693.63</v>
      </c>
      <c r="L138" s="576">
        <f t="shared" si="12"/>
        <v>199575.68100000001</v>
      </c>
      <c r="M138" s="577">
        <f t="shared" si="12"/>
        <v>37561659810</v>
      </c>
      <c r="N138" s="97"/>
      <c r="O138" s="97"/>
      <c r="P138" s="97"/>
      <c r="Q138" s="97"/>
      <c r="R138" s="97"/>
      <c r="S138" s="97"/>
      <c r="T138" s="97"/>
      <c r="U138" s="97"/>
      <c r="V138" s="97"/>
      <c r="W138" s="97"/>
      <c r="X138" s="97"/>
      <c r="Y138" s="97"/>
    </row>
    <row r="139" spans="1:25" s="94" customFormat="1" ht="17.100000000000001" customHeight="1" thickTop="1">
      <c r="A139" s="588" t="s">
        <v>552</v>
      </c>
      <c r="B139" s="580">
        <f t="shared" ref="B139:E154" si="13">SUM(F139,J139)</f>
        <v>7</v>
      </c>
      <c r="C139" s="580">
        <f t="shared" si="13"/>
        <v>257.38</v>
      </c>
      <c r="D139" s="580">
        <f t="shared" si="13"/>
        <v>15.760999999999999</v>
      </c>
      <c r="E139" s="579">
        <f t="shared" si="13"/>
        <v>7880500</v>
      </c>
      <c r="F139" s="580">
        <v>3</v>
      </c>
      <c r="G139" s="580">
        <v>188.46</v>
      </c>
      <c r="H139" s="580">
        <v>0</v>
      </c>
      <c r="I139" s="579">
        <v>0</v>
      </c>
      <c r="J139" s="580">
        <v>4</v>
      </c>
      <c r="K139" s="580">
        <v>68.92</v>
      </c>
      <c r="L139" s="580">
        <v>15.760999999999999</v>
      </c>
      <c r="M139" s="581">
        <v>7880500</v>
      </c>
      <c r="N139" s="97"/>
      <c r="O139" s="97"/>
      <c r="P139" s="97"/>
      <c r="Q139" s="97"/>
      <c r="R139" s="97"/>
      <c r="S139" s="97"/>
      <c r="T139" s="97"/>
      <c r="U139" s="97"/>
      <c r="V139" s="97"/>
      <c r="W139" s="97"/>
      <c r="X139" s="97"/>
      <c r="Y139" s="97"/>
    </row>
    <row r="140" spans="1:25" s="94" customFormat="1" ht="17.100000000000001" customHeight="1">
      <c r="A140" s="589" t="s">
        <v>632</v>
      </c>
      <c r="B140" s="580">
        <f t="shared" si="13"/>
        <v>1</v>
      </c>
      <c r="C140" s="580">
        <f t="shared" si="13"/>
        <v>114.82</v>
      </c>
      <c r="D140" s="580">
        <f t="shared" si="13"/>
        <v>0</v>
      </c>
      <c r="E140" s="579">
        <f t="shared" si="13"/>
        <v>0</v>
      </c>
      <c r="F140" s="580">
        <v>1</v>
      </c>
      <c r="G140" s="580">
        <v>114.82</v>
      </c>
      <c r="H140" s="580">
        <v>0</v>
      </c>
      <c r="I140" s="579">
        <v>0</v>
      </c>
      <c r="J140" s="580">
        <v>0</v>
      </c>
      <c r="K140" s="580">
        <v>0</v>
      </c>
      <c r="L140" s="580">
        <v>0</v>
      </c>
      <c r="M140" s="581">
        <v>0</v>
      </c>
      <c r="N140" s="97"/>
      <c r="O140" s="97"/>
      <c r="P140" s="97"/>
      <c r="Q140" s="97"/>
      <c r="R140" s="97"/>
      <c r="S140" s="97"/>
      <c r="T140" s="97"/>
      <c r="U140" s="97"/>
      <c r="V140" s="97"/>
      <c r="W140" s="97"/>
      <c r="X140" s="97"/>
      <c r="Y140" s="97"/>
    </row>
    <row r="141" spans="1:25" s="94" customFormat="1" ht="17.100000000000001" customHeight="1">
      <c r="A141" s="589" t="s">
        <v>554</v>
      </c>
      <c r="B141" s="580">
        <f t="shared" si="13"/>
        <v>10</v>
      </c>
      <c r="C141" s="580">
        <f t="shared" si="13"/>
        <v>4373.42</v>
      </c>
      <c r="D141" s="580">
        <f t="shared" si="13"/>
        <v>1266.1799999999998</v>
      </c>
      <c r="E141" s="579">
        <f t="shared" si="13"/>
        <v>1364971200</v>
      </c>
      <c r="F141" s="580">
        <v>10</v>
      </c>
      <c r="G141" s="580">
        <v>4373.42</v>
      </c>
      <c r="H141" s="580">
        <v>1266.1799999999998</v>
      </c>
      <c r="I141" s="579">
        <v>1364971200</v>
      </c>
      <c r="J141" s="580">
        <v>0</v>
      </c>
      <c r="K141" s="580">
        <v>0</v>
      </c>
      <c r="L141" s="580">
        <v>0</v>
      </c>
      <c r="M141" s="581">
        <v>0</v>
      </c>
      <c r="N141" s="97"/>
      <c r="O141" s="97"/>
      <c r="P141" s="97"/>
      <c r="Q141" s="97"/>
      <c r="R141" s="97"/>
      <c r="S141" s="97"/>
      <c r="T141" s="97"/>
      <c r="U141" s="97"/>
      <c r="V141" s="97"/>
      <c r="W141" s="97"/>
      <c r="X141" s="97"/>
      <c r="Y141" s="97"/>
    </row>
    <row r="142" spans="1:25" s="94" customFormat="1" ht="17.100000000000001" customHeight="1">
      <c r="A142" s="589" t="s">
        <v>633</v>
      </c>
      <c r="B142" s="580">
        <f t="shared" si="13"/>
        <v>1</v>
      </c>
      <c r="C142" s="580">
        <f t="shared" si="13"/>
        <v>10.67</v>
      </c>
      <c r="D142" s="580">
        <f t="shared" si="13"/>
        <v>0</v>
      </c>
      <c r="E142" s="579">
        <f t="shared" si="13"/>
        <v>0</v>
      </c>
      <c r="F142" s="580">
        <v>1</v>
      </c>
      <c r="G142" s="580">
        <v>10.67</v>
      </c>
      <c r="H142" s="580">
        <v>0</v>
      </c>
      <c r="I142" s="579">
        <v>0</v>
      </c>
      <c r="J142" s="580">
        <v>0</v>
      </c>
      <c r="K142" s="580">
        <v>0</v>
      </c>
      <c r="L142" s="580">
        <v>0</v>
      </c>
      <c r="M142" s="581">
        <v>0</v>
      </c>
      <c r="N142" s="97"/>
      <c r="O142" s="97"/>
      <c r="P142" s="97"/>
      <c r="Q142" s="97"/>
      <c r="R142" s="97"/>
      <c r="S142" s="97"/>
      <c r="T142" s="97"/>
      <c r="U142" s="97"/>
      <c r="V142" s="97"/>
      <c r="W142" s="97"/>
      <c r="X142" s="97"/>
      <c r="Y142" s="97"/>
    </row>
    <row r="143" spans="1:25" s="94" customFormat="1" ht="17.100000000000001" customHeight="1">
      <c r="A143" s="589" t="s">
        <v>634</v>
      </c>
      <c r="B143" s="580">
        <f t="shared" si="13"/>
        <v>73</v>
      </c>
      <c r="C143" s="580">
        <f t="shared" si="13"/>
        <v>52245.58</v>
      </c>
      <c r="D143" s="580">
        <f t="shared" si="13"/>
        <v>30064.102999999999</v>
      </c>
      <c r="E143" s="579">
        <f t="shared" si="13"/>
        <v>51640954462</v>
      </c>
      <c r="F143" s="580">
        <v>64</v>
      </c>
      <c r="G143" s="580">
        <v>48107.05</v>
      </c>
      <c r="H143" s="580">
        <v>29816.308000000001</v>
      </c>
      <c r="I143" s="579">
        <v>51609041312</v>
      </c>
      <c r="J143" s="580">
        <v>9</v>
      </c>
      <c r="K143" s="580">
        <v>4138.53</v>
      </c>
      <c r="L143" s="580">
        <v>247.79499999999999</v>
      </c>
      <c r="M143" s="581">
        <v>31913150</v>
      </c>
      <c r="N143" s="97"/>
      <c r="O143" s="97"/>
      <c r="P143" s="97"/>
      <c r="Q143" s="97"/>
      <c r="R143" s="97"/>
      <c r="S143" s="97"/>
      <c r="T143" s="97"/>
      <c r="U143" s="97"/>
      <c r="V143" s="97"/>
      <c r="W143" s="97"/>
      <c r="X143" s="97"/>
      <c r="Y143" s="97"/>
    </row>
    <row r="144" spans="1:25" s="94" customFormat="1" ht="17.100000000000001" customHeight="1">
      <c r="A144" s="589" t="s">
        <v>635</v>
      </c>
      <c r="B144" s="580">
        <f t="shared" si="13"/>
        <v>0</v>
      </c>
      <c r="C144" s="580">
        <f t="shared" si="13"/>
        <v>0</v>
      </c>
      <c r="D144" s="580">
        <f t="shared" si="13"/>
        <v>0</v>
      </c>
      <c r="E144" s="579">
        <f t="shared" si="13"/>
        <v>0</v>
      </c>
      <c r="F144" s="580">
        <v>0</v>
      </c>
      <c r="G144" s="580">
        <v>0</v>
      </c>
      <c r="H144" s="580">
        <v>0</v>
      </c>
      <c r="I144" s="579">
        <v>0</v>
      </c>
      <c r="J144" s="580">
        <v>0</v>
      </c>
      <c r="K144" s="580">
        <v>0</v>
      </c>
      <c r="L144" s="580">
        <v>0</v>
      </c>
      <c r="M144" s="581">
        <v>0</v>
      </c>
      <c r="N144" s="97"/>
      <c r="O144" s="97"/>
      <c r="P144" s="97"/>
      <c r="Q144" s="97"/>
      <c r="R144" s="97"/>
      <c r="S144" s="97"/>
      <c r="T144" s="97"/>
      <c r="U144" s="97"/>
      <c r="V144" s="97"/>
      <c r="W144" s="97"/>
      <c r="X144" s="97"/>
      <c r="Y144" s="97"/>
    </row>
    <row r="145" spans="1:25" s="94" customFormat="1" ht="17.100000000000001" customHeight="1">
      <c r="A145" s="589" t="s">
        <v>636</v>
      </c>
      <c r="B145" s="580">
        <f t="shared" si="13"/>
        <v>1</v>
      </c>
      <c r="C145" s="580">
        <f t="shared" si="13"/>
        <v>0.08</v>
      </c>
      <c r="D145" s="580">
        <f t="shared" si="13"/>
        <v>0</v>
      </c>
      <c r="E145" s="579">
        <f t="shared" si="13"/>
        <v>0</v>
      </c>
      <c r="F145" s="580">
        <v>1</v>
      </c>
      <c r="G145" s="580">
        <v>0.08</v>
      </c>
      <c r="H145" s="580">
        <v>0</v>
      </c>
      <c r="I145" s="579">
        <v>0</v>
      </c>
      <c r="J145" s="580">
        <v>0</v>
      </c>
      <c r="K145" s="580">
        <v>0</v>
      </c>
      <c r="L145" s="580">
        <v>0</v>
      </c>
      <c r="M145" s="581">
        <v>0</v>
      </c>
      <c r="N145" s="97"/>
      <c r="O145" s="97"/>
      <c r="P145" s="97"/>
      <c r="Q145" s="97"/>
      <c r="R145" s="97"/>
      <c r="S145" s="97"/>
      <c r="T145" s="97"/>
      <c r="U145" s="97"/>
      <c r="V145" s="97"/>
      <c r="W145" s="97"/>
      <c r="X145" s="97"/>
      <c r="Y145" s="97"/>
    </row>
    <row r="146" spans="1:25" s="94" customFormat="1" ht="17.100000000000001" customHeight="1">
      <c r="A146" s="589" t="s">
        <v>637</v>
      </c>
      <c r="B146" s="580">
        <f t="shared" si="13"/>
        <v>0</v>
      </c>
      <c r="C146" s="580">
        <f t="shared" si="13"/>
        <v>0</v>
      </c>
      <c r="D146" s="580">
        <f t="shared" si="13"/>
        <v>0</v>
      </c>
      <c r="E146" s="579">
        <f t="shared" si="13"/>
        <v>0</v>
      </c>
      <c r="F146" s="580">
        <v>0</v>
      </c>
      <c r="G146" s="580">
        <v>0</v>
      </c>
      <c r="H146" s="580">
        <v>0</v>
      </c>
      <c r="I146" s="579">
        <v>0</v>
      </c>
      <c r="J146" s="580">
        <v>0</v>
      </c>
      <c r="K146" s="580">
        <v>0</v>
      </c>
      <c r="L146" s="580">
        <v>0</v>
      </c>
      <c r="M146" s="581">
        <v>0</v>
      </c>
      <c r="N146" s="97"/>
      <c r="O146" s="97"/>
      <c r="P146" s="97"/>
      <c r="Q146" s="97"/>
      <c r="R146" s="97"/>
      <c r="S146" s="97"/>
      <c r="T146" s="97"/>
      <c r="U146" s="97"/>
      <c r="V146" s="97"/>
      <c r="W146" s="97"/>
      <c r="X146" s="97"/>
      <c r="Y146" s="97"/>
    </row>
    <row r="147" spans="1:25" s="94" customFormat="1" ht="17.100000000000001" customHeight="1">
      <c r="A147" s="589" t="s">
        <v>638</v>
      </c>
      <c r="B147" s="580">
        <f t="shared" si="13"/>
        <v>0</v>
      </c>
      <c r="C147" s="580">
        <f t="shared" si="13"/>
        <v>0</v>
      </c>
      <c r="D147" s="580">
        <f t="shared" si="13"/>
        <v>0</v>
      </c>
      <c r="E147" s="579">
        <f t="shared" si="13"/>
        <v>0</v>
      </c>
      <c r="F147" s="580">
        <v>0</v>
      </c>
      <c r="G147" s="580">
        <v>0</v>
      </c>
      <c r="H147" s="580">
        <v>0</v>
      </c>
      <c r="I147" s="579">
        <v>0</v>
      </c>
      <c r="J147" s="580">
        <v>0</v>
      </c>
      <c r="K147" s="580">
        <v>0</v>
      </c>
      <c r="L147" s="580">
        <v>0</v>
      </c>
      <c r="M147" s="581">
        <v>0</v>
      </c>
      <c r="N147" s="97"/>
      <c r="O147" s="97"/>
      <c r="P147" s="97"/>
      <c r="Q147" s="97"/>
      <c r="R147" s="97"/>
      <c r="S147" s="97"/>
      <c r="T147" s="97"/>
      <c r="U147" s="97"/>
      <c r="V147" s="97"/>
      <c r="W147" s="97"/>
      <c r="X147" s="97"/>
      <c r="Y147" s="97"/>
    </row>
    <row r="148" spans="1:25" s="94" customFormat="1" ht="17.100000000000001" customHeight="1">
      <c r="A148" s="589" t="s">
        <v>639</v>
      </c>
      <c r="B148" s="580">
        <f t="shared" si="13"/>
        <v>4</v>
      </c>
      <c r="C148" s="580">
        <f t="shared" si="13"/>
        <v>7065.9699999999993</v>
      </c>
      <c r="D148" s="580">
        <f t="shared" si="13"/>
        <v>6866.79</v>
      </c>
      <c r="E148" s="579">
        <f t="shared" si="13"/>
        <v>212755203</v>
      </c>
      <c r="F148" s="580">
        <v>3</v>
      </c>
      <c r="G148" s="580">
        <v>4775.9699999999993</v>
      </c>
      <c r="H148" s="580">
        <v>4581.79</v>
      </c>
      <c r="I148" s="579">
        <v>212755203</v>
      </c>
      <c r="J148" s="580">
        <v>1</v>
      </c>
      <c r="K148" s="580">
        <v>2290</v>
      </c>
      <c r="L148" s="580">
        <v>2285</v>
      </c>
      <c r="M148" s="581">
        <v>0</v>
      </c>
      <c r="N148" s="97"/>
      <c r="O148" s="97"/>
      <c r="P148" s="97"/>
      <c r="Q148" s="97"/>
      <c r="R148" s="97"/>
      <c r="S148" s="97"/>
      <c r="T148" s="97"/>
      <c r="U148" s="97"/>
      <c r="V148" s="97"/>
      <c r="W148" s="97"/>
      <c r="X148" s="97"/>
      <c r="Y148" s="97"/>
    </row>
    <row r="149" spans="1:25" s="94" customFormat="1" ht="17.100000000000001" customHeight="1">
      <c r="A149" s="589" t="s">
        <v>640</v>
      </c>
      <c r="B149" s="580">
        <f t="shared" si="13"/>
        <v>0</v>
      </c>
      <c r="C149" s="580">
        <f t="shared" si="13"/>
        <v>0</v>
      </c>
      <c r="D149" s="580">
        <f t="shared" si="13"/>
        <v>0</v>
      </c>
      <c r="E149" s="579">
        <f t="shared" si="13"/>
        <v>0</v>
      </c>
      <c r="F149" s="580">
        <v>0</v>
      </c>
      <c r="G149" s="580">
        <v>0</v>
      </c>
      <c r="H149" s="580">
        <v>0</v>
      </c>
      <c r="I149" s="579">
        <v>0</v>
      </c>
      <c r="J149" s="580">
        <v>0</v>
      </c>
      <c r="K149" s="580">
        <v>0</v>
      </c>
      <c r="L149" s="580">
        <v>0</v>
      </c>
      <c r="M149" s="581">
        <v>0</v>
      </c>
      <c r="N149" s="97"/>
      <c r="O149" s="97"/>
      <c r="P149" s="97"/>
      <c r="Q149" s="97"/>
      <c r="R149" s="97"/>
      <c r="S149" s="97"/>
      <c r="T149" s="97"/>
      <c r="U149" s="97"/>
      <c r="V149" s="97"/>
      <c r="W149" s="97"/>
      <c r="X149" s="97"/>
      <c r="Y149" s="97"/>
    </row>
    <row r="150" spans="1:25" s="94" customFormat="1" ht="17.100000000000001" customHeight="1">
      <c r="A150" s="589" t="s">
        <v>641</v>
      </c>
      <c r="B150" s="580">
        <f t="shared" si="13"/>
        <v>0</v>
      </c>
      <c r="C150" s="580">
        <f t="shared" si="13"/>
        <v>0</v>
      </c>
      <c r="D150" s="580">
        <f t="shared" si="13"/>
        <v>0</v>
      </c>
      <c r="E150" s="579">
        <f t="shared" si="13"/>
        <v>0</v>
      </c>
      <c r="F150" s="580">
        <v>0</v>
      </c>
      <c r="G150" s="580">
        <v>0</v>
      </c>
      <c r="H150" s="580">
        <v>0</v>
      </c>
      <c r="I150" s="579">
        <v>0</v>
      </c>
      <c r="J150" s="580">
        <v>0</v>
      </c>
      <c r="K150" s="580">
        <v>0</v>
      </c>
      <c r="L150" s="580">
        <v>0</v>
      </c>
      <c r="M150" s="581">
        <v>0</v>
      </c>
      <c r="N150" s="97"/>
      <c r="O150" s="97"/>
      <c r="P150" s="97"/>
      <c r="Q150" s="97"/>
      <c r="R150" s="97"/>
      <c r="S150" s="97"/>
      <c r="T150" s="97"/>
      <c r="U150" s="97"/>
      <c r="V150" s="97"/>
      <c r="W150" s="97"/>
      <c r="X150" s="97"/>
      <c r="Y150" s="97"/>
    </row>
    <row r="151" spans="1:25" s="94" customFormat="1" ht="17.100000000000001" customHeight="1">
      <c r="A151" s="589" t="s">
        <v>642</v>
      </c>
      <c r="B151" s="580">
        <f t="shared" si="13"/>
        <v>0</v>
      </c>
      <c r="C151" s="580">
        <f t="shared" si="13"/>
        <v>0</v>
      </c>
      <c r="D151" s="580">
        <f t="shared" si="13"/>
        <v>0</v>
      </c>
      <c r="E151" s="579">
        <f t="shared" si="13"/>
        <v>0</v>
      </c>
      <c r="F151" s="580">
        <v>0</v>
      </c>
      <c r="G151" s="580">
        <v>0</v>
      </c>
      <c r="H151" s="580">
        <v>0</v>
      </c>
      <c r="I151" s="579">
        <v>0</v>
      </c>
      <c r="J151" s="580">
        <v>0</v>
      </c>
      <c r="K151" s="580">
        <v>0</v>
      </c>
      <c r="L151" s="580">
        <v>0</v>
      </c>
      <c r="M151" s="581">
        <v>0</v>
      </c>
      <c r="N151" s="97"/>
      <c r="O151" s="97"/>
      <c r="P151" s="97"/>
      <c r="Q151" s="97"/>
      <c r="R151" s="97"/>
      <c r="S151" s="97"/>
      <c r="T151" s="97"/>
      <c r="U151" s="97"/>
      <c r="V151" s="97"/>
      <c r="W151" s="97"/>
      <c r="X151" s="97"/>
      <c r="Y151" s="97"/>
    </row>
    <row r="152" spans="1:25" s="94" customFormat="1" ht="17.100000000000001" customHeight="1">
      <c r="A152" s="589" t="s">
        <v>643</v>
      </c>
      <c r="B152" s="580">
        <f t="shared" si="13"/>
        <v>0</v>
      </c>
      <c r="C152" s="580">
        <f t="shared" si="13"/>
        <v>0</v>
      </c>
      <c r="D152" s="580">
        <f t="shared" si="13"/>
        <v>0</v>
      </c>
      <c r="E152" s="579">
        <f t="shared" si="13"/>
        <v>0</v>
      </c>
      <c r="F152" s="580">
        <v>0</v>
      </c>
      <c r="G152" s="580">
        <v>0</v>
      </c>
      <c r="H152" s="580">
        <v>0</v>
      </c>
      <c r="I152" s="579">
        <v>0</v>
      </c>
      <c r="J152" s="580">
        <v>0</v>
      </c>
      <c r="K152" s="580">
        <v>0</v>
      </c>
      <c r="L152" s="580">
        <v>0</v>
      </c>
      <c r="M152" s="581">
        <v>0</v>
      </c>
      <c r="N152" s="97"/>
      <c r="O152" s="97"/>
      <c r="P152" s="97"/>
      <c r="Q152" s="97"/>
      <c r="R152" s="97"/>
      <c r="S152" s="97"/>
      <c r="T152" s="97"/>
      <c r="U152" s="97"/>
      <c r="V152" s="97"/>
      <c r="W152" s="97"/>
      <c r="X152" s="97"/>
      <c r="Y152" s="97"/>
    </row>
    <row r="153" spans="1:25" s="94" customFormat="1" ht="17.100000000000001" customHeight="1">
      <c r="A153" s="589" t="s">
        <v>658</v>
      </c>
      <c r="B153" s="580">
        <f t="shared" si="13"/>
        <v>0</v>
      </c>
      <c r="C153" s="580">
        <f t="shared" si="13"/>
        <v>0</v>
      </c>
      <c r="D153" s="580">
        <f t="shared" si="13"/>
        <v>0</v>
      </c>
      <c r="E153" s="579">
        <f t="shared" si="13"/>
        <v>0</v>
      </c>
      <c r="F153" s="580">
        <v>0</v>
      </c>
      <c r="G153" s="580">
        <v>0</v>
      </c>
      <c r="H153" s="580">
        <v>0</v>
      </c>
      <c r="I153" s="579">
        <v>0</v>
      </c>
      <c r="J153" s="580">
        <v>0</v>
      </c>
      <c r="K153" s="580">
        <v>0</v>
      </c>
      <c r="L153" s="580">
        <v>0</v>
      </c>
      <c r="M153" s="581">
        <v>0</v>
      </c>
      <c r="N153" s="97"/>
      <c r="O153" s="97"/>
      <c r="P153" s="97"/>
      <c r="Q153" s="97"/>
      <c r="R153" s="97"/>
      <c r="S153" s="97"/>
      <c r="T153" s="97"/>
      <c r="U153" s="97"/>
      <c r="V153" s="97"/>
      <c r="W153" s="97"/>
      <c r="X153" s="97"/>
      <c r="Y153" s="97"/>
    </row>
    <row r="154" spans="1:25" s="94" customFormat="1" ht="17.100000000000001" customHeight="1">
      <c r="A154" s="589" t="s">
        <v>659</v>
      </c>
      <c r="B154" s="580">
        <f t="shared" si="13"/>
        <v>0</v>
      </c>
      <c r="C154" s="580">
        <f t="shared" si="13"/>
        <v>0</v>
      </c>
      <c r="D154" s="580">
        <f t="shared" si="13"/>
        <v>0</v>
      </c>
      <c r="E154" s="579">
        <f t="shared" si="13"/>
        <v>0</v>
      </c>
      <c r="F154" s="580">
        <v>0</v>
      </c>
      <c r="G154" s="580">
        <v>0</v>
      </c>
      <c r="H154" s="580">
        <v>0</v>
      </c>
      <c r="I154" s="579">
        <v>0</v>
      </c>
      <c r="J154" s="580">
        <v>0</v>
      </c>
      <c r="K154" s="580">
        <v>0</v>
      </c>
      <c r="L154" s="580">
        <v>0</v>
      </c>
      <c r="M154" s="581">
        <v>0</v>
      </c>
      <c r="N154" s="97"/>
      <c r="O154" s="97"/>
      <c r="P154" s="97"/>
      <c r="Q154" s="97"/>
      <c r="R154" s="97"/>
      <c r="S154" s="97"/>
      <c r="T154" s="97"/>
      <c r="U154" s="97"/>
      <c r="V154" s="97"/>
      <c r="W154" s="97"/>
      <c r="X154" s="97"/>
      <c r="Y154" s="97"/>
    </row>
    <row r="155" spans="1:25" s="94" customFormat="1" ht="17.100000000000001" customHeight="1">
      <c r="A155" s="589" t="s">
        <v>660</v>
      </c>
      <c r="B155" s="580">
        <f t="shared" ref="B155:E166" si="14">SUM(F155,J155)</f>
        <v>0</v>
      </c>
      <c r="C155" s="580">
        <f t="shared" si="14"/>
        <v>0</v>
      </c>
      <c r="D155" s="580">
        <f t="shared" si="14"/>
        <v>0</v>
      </c>
      <c r="E155" s="579">
        <f t="shared" si="14"/>
        <v>0</v>
      </c>
      <c r="F155" s="580">
        <v>0</v>
      </c>
      <c r="G155" s="580">
        <v>0</v>
      </c>
      <c r="H155" s="580">
        <v>0</v>
      </c>
      <c r="I155" s="579">
        <v>0</v>
      </c>
      <c r="J155" s="580">
        <v>0</v>
      </c>
      <c r="K155" s="580">
        <v>0</v>
      </c>
      <c r="L155" s="580">
        <v>0</v>
      </c>
      <c r="M155" s="581">
        <v>0</v>
      </c>
      <c r="N155" s="97"/>
      <c r="O155" s="97"/>
      <c r="P155" s="97"/>
      <c r="Q155" s="97"/>
      <c r="R155" s="97"/>
      <c r="S155" s="97"/>
      <c r="T155" s="97"/>
      <c r="U155" s="97"/>
      <c r="V155" s="97"/>
      <c r="W155" s="97"/>
      <c r="X155" s="97"/>
      <c r="Y155" s="97"/>
    </row>
    <row r="156" spans="1:25" s="94" customFormat="1" ht="17.100000000000001" customHeight="1">
      <c r="A156" s="589" t="s">
        <v>661</v>
      </c>
      <c r="B156" s="580">
        <f t="shared" si="14"/>
        <v>3</v>
      </c>
      <c r="C156" s="580">
        <f t="shared" si="14"/>
        <v>2092.9499999999998</v>
      </c>
      <c r="D156" s="580">
        <f t="shared" si="14"/>
        <v>2092.9499999999998</v>
      </c>
      <c r="E156" s="579">
        <f t="shared" si="14"/>
        <v>631297480</v>
      </c>
      <c r="F156" s="580">
        <v>2</v>
      </c>
      <c r="G156" s="580">
        <v>2090</v>
      </c>
      <c r="H156" s="580">
        <v>2090</v>
      </c>
      <c r="I156" s="579">
        <v>630264980</v>
      </c>
      <c r="J156" s="580">
        <v>1</v>
      </c>
      <c r="K156" s="580">
        <v>2.95</v>
      </c>
      <c r="L156" s="580">
        <v>2.95</v>
      </c>
      <c r="M156" s="581">
        <v>1032500</v>
      </c>
      <c r="N156" s="97"/>
      <c r="O156" s="97"/>
      <c r="P156" s="97"/>
      <c r="Q156" s="97"/>
      <c r="R156" s="97"/>
      <c r="S156" s="97"/>
      <c r="T156" s="97"/>
      <c r="U156" s="97"/>
      <c r="V156" s="97"/>
      <c r="W156" s="97"/>
      <c r="X156" s="97"/>
      <c r="Y156" s="97"/>
    </row>
    <row r="157" spans="1:25" s="94" customFormat="1" ht="17.100000000000001" customHeight="1">
      <c r="A157" s="589" t="s">
        <v>662</v>
      </c>
      <c r="B157" s="580">
        <f t="shared" si="14"/>
        <v>0</v>
      </c>
      <c r="C157" s="580">
        <f t="shared" si="14"/>
        <v>0</v>
      </c>
      <c r="D157" s="580">
        <f t="shared" si="14"/>
        <v>0</v>
      </c>
      <c r="E157" s="579">
        <f t="shared" si="14"/>
        <v>0</v>
      </c>
      <c r="F157" s="580">
        <v>0</v>
      </c>
      <c r="G157" s="580">
        <v>0</v>
      </c>
      <c r="H157" s="580">
        <v>0</v>
      </c>
      <c r="I157" s="579">
        <v>0</v>
      </c>
      <c r="J157" s="580">
        <v>0</v>
      </c>
      <c r="K157" s="580">
        <v>0</v>
      </c>
      <c r="L157" s="580">
        <v>0</v>
      </c>
      <c r="M157" s="581">
        <v>0</v>
      </c>
      <c r="N157" s="97"/>
      <c r="O157" s="97"/>
      <c r="P157" s="97"/>
      <c r="Q157" s="97"/>
      <c r="R157" s="97"/>
      <c r="S157" s="97"/>
      <c r="T157" s="97"/>
      <c r="U157" s="97"/>
      <c r="V157" s="97"/>
      <c r="W157" s="97"/>
      <c r="X157" s="97"/>
      <c r="Y157" s="97"/>
    </row>
    <row r="158" spans="1:25" s="94" customFormat="1" ht="17.100000000000001" customHeight="1">
      <c r="A158" s="589" t="s">
        <v>663</v>
      </c>
      <c r="B158" s="580">
        <f t="shared" si="14"/>
        <v>2</v>
      </c>
      <c r="C158" s="580">
        <f t="shared" si="14"/>
        <v>149.41</v>
      </c>
      <c r="D158" s="580">
        <f t="shared" si="14"/>
        <v>0</v>
      </c>
      <c r="E158" s="579">
        <f t="shared" si="14"/>
        <v>0</v>
      </c>
      <c r="F158" s="580">
        <v>1</v>
      </c>
      <c r="G158" s="580">
        <v>149.38999999999999</v>
      </c>
      <c r="H158" s="580">
        <v>0</v>
      </c>
      <c r="I158" s="579">
        <v>0</v>
      </c>
      <c r="J158" s="580">
        <v>1</v>
      </c>
      <c r="K158" s="580">
        <v>0.02</v>
      </c>
      <c r="L158" s="580">
        <v>0</v>
      </c>
      <c r="M158" s="581">
        <v>0</v>
      </c>
      <c r="N158" s="97"/>
      <c r="O158" s="97"/>
      <c r="P158" s="97"/>
      <c r="Q158" s="97"/>
      <c r="R158" s="97"/>
      <c r="S158" s="97"/>
      <c r="T158" s="97"/>
      <c r="U158" s="97"/>
      <c r="V158" s="97"/>
      <c r="W158" s="97"/>
      <c r="X158" s="97"/>
      <c r="Y158" s="97"/>
    </row>
    <row r="159" spans="1:25" s="94" customFormat="1" ht="17.100000000000001" customHeight="1">
      <c r="A159" s="589" t="s">
        <v>664</v>
      </c>
      <c r="B159" s="580">
        <f t="shared" si="14"/>
        <v>0</v>
      </c>
      <c r="C159" s="580">
        <f t="shared" si="14"/>
        <v>0</v>
      </c>
      <c r="D159" s="580">
        <f t="shared" si="14"/>
        <v>0</v>
      </c>
      <c r="E159" s="579">
        <f t="shared" si="14"/>
        <v>0</v>
      </c>
      <c r="F159" s="580">
        <v>0</v>
      </c>
      <c r="G159" s="580">
        <v>0</v>
      </c>
      <c r="H159" s="580">
        <v>0</v>
      </c>
      <c r="I159" s="579">
        <v>0</v>
      </c>
      <c r="J159" s="580">
        <v>0</v>
      </c>
      <c r="K159" s="580">
        <v>0</v>
      </c>
      <c r="L159" s="580">
        <v>0</v>
      </c>
      <c r="M159" s="581">
        <v>0</v>
      </c>
      <c r="N159" s="97"/>
      <c r="O159" s="97"/>
      <c r="P159" s="97"/>
      <c r="Q159" s="97"/>
      <c r="R159" s="97"/>
      <c r="S159" s="97"/>
      <c r="T159" s="97"/>
      <c r="U159" s="97"/>
      <c r="V159" s="97"/>
      <c r="W159" s="97"/>
      <c r="X159" s="97"/>
      <c r="Y159" s="97"/>
    </row>
    <row r="160" spans="1:25" s="94" customFormat="1" ht="17.100000000000001" customHeight="1">
      <c r="A160" s="589" t="s">
        <v>665</v>
      </c>
      <c r="B160" s="580">
        <f t="shared" si="14"/>
        <v>0</v>
      </c>
      <c r="C160" s="580">
        <f t="shared" si="14"/>
        <v>0</v>
      </c>
      <c r="D160" s="580">
        <f t="shared" si="14"/>
        <v>0</v>
      </c>
      <c r="E160" s="579">
        <f t="shared" si="14"/>
        <v>0</v>
      </c>
      <c r="F160" s="580">
        <v>0</v>
      </c>
      <c r="G160" s="580">
        <v>0</v>
      </c>
      <c r="H160" s="580">
        <v>0</v>
      </c>
      <c r="I160" s="579">
        <v>0</v>
      </c>
      <c r="J160" s="580">
        <v>0</v>
      </c>
      <c r="K160" s="580">
        <v>0</v>
      </c>
      <c r="L160" s="580">
        <v>0</v>
      </c>
      <c r="M160" s="581">
        <v>0</v>
      </c>
      <c r="N160" s="97"/>
      <c r="O160" s="97"/>
      <c r="P160" s="97"/>
      <c r="Q160" s="97"/>
      <c r="R160" s="97"/>
      <c r="S160" s="97"/>
      <c r="T160" s="97"/>
      <c r="U160" s="97"/>
      <c r="V160" s="97"/>
      <c r="W160" s="97"/>
      <c r="X160" s="97"/>
      <c r="Y160" s="97"/>
    </row>
    <row r="161" spans="1:25" s="94" customFormat="1" ht="17.100000000000001" customHeight="1">
      <c r="A161" s="589" t="s">
        <v>666</v>
      </c>
      <c r="B161" s="580">
        <f t="shared" si="14"/>
        <v>0</v>
      </c>
      <c r="C161" s="580">
        <f t="shared" si="14"/>
        <v>0</v>
      </c>
      <c r="D161" s="580">
        <f t="shared" si="14"/>
        <v>0</v>
      </c>
      <c r="E161" s="579">
        <f t="shared" si="14"/>
        <v>0</v>
      </c>
      <c r="F161" s="580">
        <v>0</v>
      </c>
      <c r="G161" s="580">
        <v>0</v>
      </c>
      <c r="H161" s="580">
        <v>0</v>
      </c>
      <c r="I161" s="579">
        <v>0</v>
      </c>
      <c r="J161" s="580">
        <v>0</v>
      </c>
      <c r="K161" s="580">
        <v>0</v>
      </c>
      <c r="L161" s="580">
        <v>0</v>
      </c>
      <c r="M161" s="581">
        <v>0</v>
      </c>
      <c r="N161" s="97"/>
      <c r="O161" s="97"/>
      <c r="P161" s="97"/>
      <c r="Q161" s="97"/>
      <c r="R161" s="97"/>
      <c r="S161" s="97"/>
      <c r="T161" s="97"/>
      <c r="U161" s="97"/>
      <c r="V161" s="97"/>
      <c r="W161" s="97"/>
      <c r="X161" s="97"/>
      <c r="Y161" s="97"/>
    </row>
    <row r="162" spans="1:25" s="94" customFormat="1" ht="17.100000000000001" customHeight="1">
      <c r="A162" s="589" t="s">
        <v>553</v>
      </c>
      <c r="B162" s="580">
        <f t="shared" si="14"/>
        <v>2</v>
      </c>
      <c r="C162" s="580">
        <f t="shared" si="14"/>
        <v>199.41</v>
      </c>
      <c r="D162" s="580">
        <f t="shared" si="14"/>
        <v>25.94</v>
      </c>
      <c r="E162" s="579">
        <f t="shared" si="14"/>
        <v>14267000</v>
      </c>
      <c r="F162" s="580">
        <v>1</v>
      </c>
      <c r="G162" s="580">
        <v>173.47</v>
      </c>
      <c r="H162" s="580">
        <v>0</v>
      </c>
      <c r="I162" s="579">
        <v>0</v>
      </c>
      <c r="J162" s="580">
        <v>1</v>
      </c>
      <c r="K162" s="580">
        <v>25.94</v>
      </c>
      <c r="L162" s="580">
        <v>25.94</v>
      </c>
      <c r="M162" s="581">
        <v>14267000</v>
      </c>
      <c r="N162" s="97"/>
      <c r="O162" s="97"/>
      <c r="P162" s="97"/>
      <c r="Q162" s="97"/>
      <c r="R162" s="97"/>
      <c r="S162" s="97"/>
      <c r="T162" s="97"/>
      <c r="U162" s="97"/>
      <c r="V162" s="97"/>
      <c r="W162" s="97"/>
      <c r="X162" s="97"/>
      <c r="Y162" s="97"/>
    </row>
    <row r="163" spans="1:25" s="94" customFormat="1" ht="17.100000000000001" customHeight="1">
      <c r="A163" s="589" t="s">
        <v>667</v>
      </c>
      <c r="B163" s="580">
        <f t="shared" si="14"/>
        <v>42</v>
      </c>
      <c r="C163" s="580">
        <f t="shared" si="14"/>
        <v>143718.03</v>
      </c>
      <c r="D163" s="580">
        <f t="shared" si="14"/>
        <v>132988.02200000003</v>
      </c>
      <c r="E163" s="579">
        <f t="shared" si="14"/>
        <v>34289603253</v>
      </c>
      <c r="F163" s="580">
        <v>16</v>
      </c>
      <c r="G163" s="580">
        <v>19332.84</v>
      </c>
      <c r="H163" s="580">
        <v>19332.846999999998</v>
      </c>
      <c r="I163" s="579">
        <v>7671850893</v>
      </c>
      <c r="J163" s="580">
        <v>26</v>
      </c>
      <c r="K163" s="580">
        <v>124385.19</v>
      </c>
      <c r="L163" s="580">
        <v>113655.17500000002</v>
      </c>
      <c r="M163" s="581">
        <v>26617752360</v>
      </c>
      <c r="N163" s="97"/>
      <c r="O163" s="97"/>
      <c r="P163" s="97"/>
      <c r="Q163" s="97"/>
      <c r="R163" s="97"/>
      <c r="S163" s="97"/>
      <c r="T163" s="97"/>
      <c r="U163" s="97"/>
      <c r="V163" s="97"/>
      <c r="W163" s="97"/>
      <c r="X163" s="97"/>
      <c r="Y163" s="97"/>
    </row>
    <row r="164" spans="1:25" s="94" customFormat="1" ht="17.100000000000001" customHeight="1">
      <c r="A164" s="589" t="s">
        <v>668</v>
      </c>
      <c r="B164" s="580">
        <f t="shared" si="14"/>
        <v>13</v>
      </c>
      <c r="C164" s="580">
        <f t="shared" si="14"/>
        <v>128409.64</v>
      </c>
      <c r="D164" s="580">
        <f t="shared" si="14"/>
        <v>129971.155</v>
      </c>
      <c r="E164" s="579">
        <f t="shared" si="14"/>
        <v>16963234746</v>
      </c>
      <c r="F164" s="580">
        <v>6</v>
      </c>
      <c r="G164" s="580">
        <v>46628.14</v>
      </c>
      <c r="H164" s="580">
        <v>46628.095000000001</v>
      </c>
      <c r="I164" s="579">
        <v>6074420446</v>
      </c>
      <c r="J164" s="580">
        <v>7</v>
      </c>
      <c r="K164" s="580">
        <v>81781.5</v>
      </c>
      <c r="L164" s="580">
        <v>83343.06</v>
      </c>
      <c r="M164" s="581">
        <v>10888814300</v>
      </c>
      <c r="N164" s="97"/>
      <c r="O164" s="97"/>
      <c r="P164" s="97"/>
      <c r="Q164" s="97"/>
      <c r="R164" s="97"/>
      <c r="S164" s="97"/>
      <c r="T164" s="97"/>
      <c r="U164" s="97"/>
      <c r="V164" s="97"/>
      <c r="W164" s="97"/>
      <c r="X164" s="97"/>
      <c r="Y164" s="97"/>
    </row>
    <row r="165" spans="1:25" s="94" customFormat="1" ht="17.100000000000001" customHeight="1">
      <c r="A165" s="589" t="s">
        <v>669</v>
      </c>
      <c r="B165" s="580">
        <f t="shared" si="14"/>
        <v>9</v>
      </c>
      <c r="C165" s="580">
        <f t="shared" si="14"/>
        <v>11571.62</v>
      </c>
      <c r="D165" s="580">
        <f t="shared" si="14"/>
        <v>958.4</v>
      </c>
      <c r="E165" s="579">
        <f t="shared" si="14"/>
        <v>0</v>
      </c>
      <c r="F165" s="580">
        <v>8</v>
      </c>
      <c r="G165" s="580">
        <v>10943.52</v>
      </c>
      <c r="H165" s="580">
        <v>958.4</v>
      </c>
      <c r="I165" s="579">
        <v>0</v>
      </c>
      <c r="J165" s="580">
        <v>1</v>
      </c>
      <c r="K165" s="580">
        <v>628.1</v>
      </c>
      <c r="L165" s="580">
        <v>0</v>
      </c>
      <c r="M165" s="581">
        <v>0</v>
      </c>
      <c r="N165" s="97"/>
      <c r="O165" s="97"/>
      <c r="P165" s="97"/>
      <c r="Q165" s="97"/>
      <c r="R165" s="97"/>
      <c r="S165" s="97"/>
      <c r="T165" s="97"/>
      <c r="U165" s="97"/>
      <c r="V165" s="97"/>
      <c r="W165" s="97"/>
      <c r="X165" s="97"/>
      <c r="Y165" s="97"/>
    </row>
    <row r="166" spans="1:25" s="94" customFormat="1" ht="17.100000000000001" customHeight="1" thickBot="1">
      <c r="A166" s="590" t="s">
        <v>670</v>
      </c>
      <c r="B166" s="585">
        <f t="shared" si="14"/>
        <v>7</v>
      </c>
      <c r="C166" s="585">
        <f t="shared" si="14"/>
        <v>6293.3700000000008</v>
      </c>
      <c r="D166" s="585">
        <f t="shared" si="14"/>
        <v>0</v>
      </c>
      <c r="E166" s="584">
        <f t="shared" si="14"/>
        <v>0</v>
      </c>
      <c r="F166" s="585">
        <v>1</v>
      </c>
      <c r="G166" s="585">
        <v>5920.89</v>
      </c>
      <c r="H166" s="585">
        <v>0</v>
      </c>
      <c r="I166" s="584">
        <v>0</v>
      </c>
      <c r="J166" s="585">
        <v>6</v>
      </c>
      <c r="K166" s="585">
        <v>372.48</v>
      </c>
      <c r="L166" s="585">
        <v>0</v>
      </c>
      <c r="M166" s="586">
        <v>0</v>
      </c>
      <c r="N166" s="97"/>
      <c r="O166" s="97"/>
      <c r="P166" s="97"/>
      <c r="Q166" s="97"/>
      <c r="R166" s="97"/>
      <c r="S166" s="97"/>
      <c r="T166" s="97"/>
      <c r="U166" s="97"/>
      <c r="V166" s="97"/>
      <c r="W166" s="97"/>
      <c r="X166" s="97"/>
      <c r="Y166" s="97"/>
    </row>
    <row r="167" spans="1:25" s="94" customFormat="1" ht="18" customHeight="1">
      <c r="A167" s="98"/>
      <c r="B167" s="99"/>
      <c r="C167" s="99"/>
      <c r="D167" s="99"/>
      <c r="E167" s="100"/>
      <c r="F167" s="103"/>
      <c r="G167" s="103"/>
      <c r="H167" s="103"/>
      <c r="I167" s="104"/>
      <c r="J167" s="103"/>
      <c r="K167" s="103"/>
      <c r="L167" s="103"/>
      <c r="M167" s="104"/>
    </row>
    <row r="168" spans="1:25" s="94" customFormat="1" ht="18" customHeight="1" thickBot="1">
      <c r="A168" s="571" t="s">
        <v>619</v>
      </c>
      <c r="B168" s="99"/>
      <c r="C168" s="99"/>
      <c r="D168" s="99"/>
      <c r="E168" s="100"/>
      <c r="F168" s="99"/>
      <c r="G168" s="99"/>
      <c r="H168" s="99"/>
      <c r="I168" s="100"/>
      <c r="J168" s="99"/>
      <c r="K168" s="99"/>
      <c r="L168" s="99"/>
      <c r="M168" s="100"/>
    </row>
    <row r="169" spans="1:25" s="95" customFormat="1" ht="18" customHeight="1">
      <c r="A169" s="807" t="s">
        <v>10</v>
      </c>
      <c r="B169" s="809" t="s">
        <v>555</v>
      </c>
      <c r="C169" s="809"/>
      <c r="D169" s="809"/>
      <c r="E169" s="809"/>
      <c r="F169" s="809" t="s">
        <v>566</v>
      </c>
      <c r="G169" s="809"/>
      <c r="H169" s="809"/>
      <c r="I169" s="809"/>
      <c r="J169" s="809" t="s">
        <v>567</v>
      </c>
      <c r="K169" s="809"/>
      <c r="L169" s="809"/>
      <c r="M169" s="810"/>
    </row>
    <row r="170" spans="1:25" s="96" customFormat="1" ht="50.1" customHeight="1" thickBot="1">
      <c r="A170" s="808"/>
      <c r="B170" s="573" t="s">
        <v>550</v>
      </c>
      <c r="C170" s="573" t="s">
        <v>568</v>
      </c>
      <c r="D170" s="573" t="s">
        <v>551</v>
      </c>
      <c r="E170" s="549" t="s">
        <v>569</v>
      </c>
      <c r="F170" s="573" t="s">
        <v>550</v>
      </c>
      <c r="G170" s="573" t="s">
        <v>568</v>
      </c>
      <c r="H170" s="573" t="s">
        <v>551</v>
      </c>
      <c r="I170" s="549" t="s">
        <v>569</v>
      </c>
      <c r="J170" s="573" t="s">
        <v>80</v>
      </c>
      <c r="K170" s="573" t="s">
        <v>568</v>
      </c>
      <c r="L170" s="573" t="s">
        <v>74</v>
      </c>
      <c r="M170" s="551" t="s">
        <v>81</v>
      </c>
    </row>
    <row r="171" spans="1:25" s="94" customFormat="1" ht="17.100000000000001" customHeight="1" thickBot="1">
      <c r="A171" s="587" t="s">
        <v>555</v>
      </c>
      <c r="B171" s="576">
        <f t="shared" ref="B171:M171" si="15">SUM(B172:B199)</f>
        <v>104</v>
      </c>
      <c r="C171" s="576">
        <f t="shared" si="15"/>
        <v>194172.53999999998</v>
      </c>
      <c r="D171" s="576">
        <f t="shared" si="15"/>
        <v>186257.22799999997</v>
      </c>
      <c r="E171" s="575">
        <f t="shared" si="15"/>
        <v>31194369858</v>
      </c>
      <c r="F171" s="576">
        <f t="shared" si="15"/>
        <v>57</v>
      </c>
      <c r="G171" s="576">
        <f t="shared" si="15"/>
        <v>107831.47</v>
      </c>
      <c r="H171" s="576">
        <f t="shared" si="15"/>
        <v>112269.71799999999</v>
      </c>
      <c r="I171" s="575">
        <f t="shared" si="15"/>
        <v>18161446858</v>
      </c>
      <c r="J171" s="576">
        <f t="shared" si="15"/>
        <v>47</v>
      </c>
      <c r="K171" s="576">
        <f t="shared" si="15"/>
        <v>86341.070000000022</v>
      </c>
      <c r="L171" s="576">
        <f t="shared" si="15"/>
        <v>73987.509999999995</v>
      </c>
      <c r="M171" s="577">
        <f t="shared" si="15"/>
        <v>13032923000</v>
      </c>
      <c r="N171" s="97"/>
      <c r="O171" s="97"/>
      <c r="P171" s="97"/>
      <c r="Q171" s="97"/>
      <c r="R171" s="97"/>
      <c r="S171" s="97"/>
      <c r="T171" s="97"/>
      <c r="U171" s="97"/>
      <c r="V171" s="97"/>
      <c r="W171" s="97"/>
      <c r="X171" s="97"/>
      <c r="Y171" s="97"/>
    </row>
    <row r="172" spans="1:25" s="94" customFormat="1" ht="17.100000000000001" customHeight="1" thickTop="1">
      <c r="A172" s="588" t="s">
        <v>552</v>
      </c>
      <c r="B172" s="580">
        <f t="shared" ref="B172:E187" si="16">SUM(F172,J172)</f>
        <v>12</v>
      </c>
      <c r="C172" s="580">
        <f t="shared" si="16"/>
        <v>20850.689999999999</v>
      </c>
      <c r="D172" s="580">
        <f t="shared" si="16"/>
        <v>32309.300000000003</v>
      </c>
      <c r="E172" s="579">
        <f t="shared" si="16"/>
        <v>2288981370</v>
      </c>
      <c r="F172" s="580">
        <v>7</v>
      </c>
      <c r="G172" s="580">
        <v>19984.25</v>
      </c>
      <c r="H172" s="580">
        <v>32309.300000000003</v>
      </c>
      <c r="I172" s="579">
        <v>2288981370</v>
      </c>
      <c r="J172" s="580">
        <v>5</v>
      </c>
      <c r="K172" s="580">
        <v>866.44</v>
      </c>
      <c r="L172" s="580">
        <v>0</v>
      </c>
      <c r="M172" s="581">
        <v>0</v>
      </c>
      <c r="N172" s="97"/>
      <c r="O172" s="97"/>
      <c r="P172" s="97"/>
      <c r="Q172" s="97"/>
      <c r="R172" s="97"/>
      <c r="S172" s="97"/>
      <c r="T172" s="97"/>
      <c r="U172" s="97"/>
      <c r="V172" s="97"/>
      <c r="W172" s="97"/>
      <c r="X172" s="97"/>
      <c r="Y172" s="97"/>
    </row>
    <row r="173" spans="1:25" s="94" customFormat="1" ht="17.100000000000001" customHeight="1">
      <c r="A173" s="589" t="s">
        <v>632</v>
      </c>
      <c r="B173" s="580">
        <f t="shared" si="16"/>
        <v>1</v>
      </c>
      <c r="C173" s="580">
        <f t="shared" si="16"/>
        <v>5613.6</v>
      </c>
      <c r="D173" s="580">
        <f t="shared" si="16"/>
        <v>7235</v>
      </c>
      <c r="E173" s="579">
        <f t="shared" si="16"/>
        <v>967534659</v>
      </c>
      <c r="F173" s="580">
        <v>1</v>
      </c>
      <c r="G173" s="580">
        <v>5613.6</v>
      </c>
      <c r="H173" s="580">
        <v>7235</v>
      </c>
      <c r="I173" s="579">
        <v>967534659</v>
      </c>
      <c r="J173" s="580">
        <v>0</v>
      </c>
      <c r="K173" s="580">
        <v>0</v>
      </c>
      <c r="L173" s="580">
        <v>0</v>
      </c>
      <c r="M173" s="581">
        <v>0</v>
      </c>
      <c r="N173" s="97"/>
      <c r="O173" s="97"/>
      <c r="P173" s="97"/>
      <c r="Q173" s="97"/>
      <c r="R173" s="97"/>
      <c r="S173" s="97"/>
      <c r="T173" s="97"/>
      <c r="U173" s="97"/>
      <c r="V173" s="97"/>
      <c r="W173" s="97"/>
      <c r="X173" s="97"/>
      <c r="Y173" s="97"/>
    </row>
    <row r="174" spans="1:25" s="94" customFormat="1" ht="17.100000000000001" customHeight="1">
      <c r="A174" s="589" t="s">
        <v>554</v>
      </c>
      <c r="B174" s="580">
        <f t="shared" si="16"/>
        <v>9</v>
      </c>
      <c r="C174" s="580">
        <f t="shared" si="16"/>
        <v>409.20000000000005</v>
      </c>
      <c r="D174" s="580">
        <f t="shared" si="16"/>
        <v>34.01</v>
      </c>
      <c r="E174" s="579">
        <f t="shared" si="16"/>
        <v>19645000</v>
      </c>
      <c r="F174" s="580">
        <v>9</v>
      </c>
      <c r="G174" s="580">
        <v>409.20000000000005</v>
      </c>
      <c r="H174" s="580">
        <v>34.01</v>
      </c>
      <c r="I174" s="579">
        <v>19645000</v>
      </c>
      <c r="J174" s="580">
        <v>0</v>
      </c>
      <c r="K174" s="580">
        <v>0</v>
      </c>
      <c r="L174" s="580">
        <v>0</v>
      </c>
      <c r="M174" s="581">
        <v>0</v>
      </c>
      <c r="N174" s="97"/>
      <c r="O174" s="97"/>
      <c r="P174" s="97"/>
      <c r="Q174" s="97"/>
      <c r="R174" s="97"/>
      <c r="S174" s="97"/>
      <c r="T174" s="97"/>
      <c r="U174" s="97"/>
      <c r="V174" s="97"/>
      <c r="W174" s="97"/>
      <c r="X174" s="97"/>
      <c r="Y174" s="97"/>
    </row>
    <row r="175" spans="1:25" s="94" customFormat="1" ht="17.100000000000001" customHeight="1">
      <c r="A175" s="589" t="s">
        <v>633</v>
      </c>
      <c r="B175" s="580">
        <f t="shared" si="16"/>
        <v>2</v>
      </c>
      <c r="C175" s="580">
        <f t="shared" si="16"/>
        <v>1289.06</v>
      </c>
      <c r="D175" s="580">
        <f t="shared" si="16"/>
        <v>685.81</v>
      </c>
      <c r="E175" s="579">
        <f t="shared" si="16"/>
        <v>289212360</v>
      </c>
      <c r="F175" s="580">
        <v>2</v>
      </c>
      <c r="G175" s="580">
        <v>1289.06</v>
      </c>
      <c r="H175" s="580">
        <v>685.81</v>
      </c>
      <c r="I175" s="579">
        <v>289212360</v>
      </c>
      <c r="J175" s="580">
        <v>0</v>
      </c>
      <c r="K175" s="580">
        <v>0</v>
      </c>
      <c r="L175" s="580">
        <v>0</v>
      </c>
      <c r="M175" s="581">
        <v>0</v>
      </c>
      <c r="N175" s="97"/>
      <c r="O175" s="97"/>
      <c r="P175" s="97"/>
      <c r="Q175" s="97"/>
      <c r="R175" s="97"/>
      <c r="S175" s="97"/>
      <c r="T175" s="97"/>
      <c r="U175" s="97"/>
      <c r="V175" s="97"/>
      <c r="W175" s="97"/>
      <c r="X175" s="97"/>
      <c r="Y175" s="97"/>
    </row>
    <row r="176" spans="1:25" s="94" customFormat="1" ht="17.100000000000001" customHeight="1">
      <c r="A176" s="589" t="s">
        <v>634</v>
      </c>
      <c r="B176" s="580">
        <f t="shared" si="16"/>
        <v>26</v>
      </c>
      <c r="C176" s="580">
        <f t="shared" si="16"/>
        <v>19232.940000000002</v>
      </c>
      <c r="D176" s="580">
        <f t="shared" si="16"/>
        <v>12988.215999999999</v>
      </c>
      <c r="E176" s="579">
        <f t="shared" si="16"/>
        <v>4820844920</v>
      </c>
      <c r="F176" s="580">
        <v>21</v>
      </c>
      <c r="G176" s="580">
        <v>17462.330000000002</v>
      </c>
      <c r="H176" s="580">
        <v>12955.625999999998</v>
      </c>
      <c r="I176" s="579">
        <v>4800670920</v>
      </c>
      <c r="J176" s="580">
        <v>5</v>
      </c>
      <c r="K176" s="580">
        <v>1770.6100000000001</v>
      </c>
      <c r="L176" s="580">
        <v>32.590000000000003</v>
      </c>
      <c r="M176" s="581">
        <v>20174000</v>
      </c>
      <c r="N176" s="97"/>
      <c r="O176" s="97"/>
      <c r="P176" s="97"/>
      <c r="Q176" s="97"/>
      <c r="R176" s="97"/>
      <c r="S176" s="97"/>
      <c r="T176" s="97"/>
      <c r="U176" s="97"/>
      <c r="V176" s="97"/>
      <c r="W176" s="97"/>
      <c r="X176" s="97"/>
      <c r="Y176" s="97"/>
    </row>
    <row r="177" spans="1:25" s="94" customFormat="1" ht="17.100000000000001" customHeight="1">
      <c r="A177" s="589" t="s">
        <v>635</v>
      </c>
      <c r="B177" s="580">
        <f t="shared" si="16"/>
        <v>0</v>
      </c>
      <c r="C177" s="580">
        <f t="shared" si="16"/>
        <v>0</v>
      </c>
      <c r="D177" s="580">
        <f t="shared" si="16"/>
        <v>0</v>
      </c>
      <c r="E177" s="579">
        <f t="shared" si="16"/>
        <v>0</v>
      </c>
      <c r="F177" s="580">
        <v>0</v>
      </c>
      <c r="G177" s="580">
        <v>0</v>
      </c>
      <c r="H177" s="580">
        <v>0</v>
      </c>
      <c r="I177" s="579">
        <v>0</v>
      </c>
      <c r="J177" s="580">
        <v>0</v>
      </c>
      <c r="K177" s="580">
        <v>0</v>
      </c>
      <c r="L177" s="580">
        <v>0</v>
      </c>
      <c r="M177" s="581">
        <v>0</v>
      </c>
      <c r="N177" s="97"/>
      <c r="O177" s="97"/>
      <c r="P177" s="97"/>
      <c r="Q177" s="97"/>
      <c r="R177" s="97"/>
      <c r="S177" s="97"/>
      <c r="T177" s="97"/>
      <c r="U177" s="97"/>
      <c r="V177" s="97"/>
      <c r="W177" s="97"/>
      <c r="X177" s="97"/>
      <c r="Y177" s="97"/>
    </row>
    <row r="178" spans="1:25" s="94" customFormat="1" ht="17.100000000000001" customHeight="1">
      <c r="A178" s="589" t="s">
        <v>636</v>
      </c>
      <c r="B178" s="580">
        <f t="shared" si="16"/>
        <v>0</v>
      </c>
      <c r="C178" s="580">
        <f t="shared" si="16"/>
        <v>0</v>
      </c>
      <c r="D178" s="580">
        <f t="shared" si="16"/>
        <v>0</v>
      </c>
      <c r="E178" s="579">
        <f t="shared" si="16"/>
        <v>0</v>
      </c>
      <c r="F178" s="580">
        <v>0</v>
      </c>
      <c r="G178" s="580">
        <v>0</v>
      </c>
      <c r="H178" s="580">
        <v>0</v>
      </c>
      <c r="I178" s="579">
        <v>0</v>
      </c>
      <c r="J178" s="580">
        <v>0</v>
      </c>
      <c r="K178" s="580">
        <v>0</v>
      </c>
      <c r="L178" s="580">
        <v>0</v>
      </c>
      <c r="M178" s="581">
        <v>0</v>
      </c>
      <c r="N178" s="97"/>
      <c r="O178" s="97"/>
      <c r="P178" s="97"/>
      <c r="Q178" s="97"/>
      <c r="R178" s="97"/>
      <c r="S178" s="97"/>
      <c r="T178" s="97"/>
      <c r="U178" s="97"/>
      <c r="V178" s="97"/>
      <c r="W178" s="97"/>
      <c r="X178" s="97"/>
      <c r="Y178" s="97"/>
    </row>
    <row r="179" spans="1:25" s="94" customFormat="1" ht="17.100000000000001" customHeight="1">
      <c r="A179" s="589" t="s">
        <v>637</v>
      </c>
      <c r="B179" s="580">
        <f t="shared" si="16"/>
        <v>0</v>
      </c>
      <c r="C179" s="580">
        <f t="shared" si="16"/>
        <v>0</v>
      </c>
      <c r="D179" s="580">
        <f t="shared" si="16"/>
        <v>0</v>
      </c>
      <c r="E179" s="579">
        <f t="shared" si="16"/>
        <v>0</v>
      </c>
      <c r="F179" s="580">
        <v>0</v>
      </c>
      <c r="G179" s="580">
        <v>0</v>
      </c>
      <c r="H179" s="580">
        <v>0</v>
      </c>
      <c r="I179" s="579">
        <v>0</v>
      </c>
      <c r="J179" s="580">
        <v>0</v>
      </c>
      <c r="K179" s="580">
        <v>0</v>
      </c>
      <c r="L179" s="580">
        <v>0</v>
      </c>
      <c r="M179" s="581">
        <v>0</v>
      </c>
      <c r="N179" s="97"/>
      <c r="O179" s="97"/>
      <c r="P179" s="97"/>
      <c r="Q179" s="97"/>
      <c r="R179" s="97"/>
      <c r="S179" s="97"/>
      <c r="T179" s="97"/>
      <c r="U179" s="97"/>
      <c r="V179" s="97"/>
      <c r="W179" s="97"/>
      <c r="X179" s="97"/>
      <c r="Y179" s="97"/>
    </row>
    <row r="180" spans="1:25" s="94" customFormat="1" ht="17.100000000000001" customHeight="1">
      <c r="A180" s="589" t="s">
        <v>638</v>
      </c>
      <c r="B180" s="580">
        <f t="shared" si="16"/>
        <v>0</v>
      </c>
      <c r="C180" s="580">
        <f t="shared" si="16"/>
        <v>0</v>
      </c>
      <c r="D180" s="580">
        <f t="shared" si="16"/>
        <v>0</v>
      </c>
      <c r="E180" s="579">
        <f t="shared" si="16"/>
        <v>0</v>
      </c>
      <c r="F180" s="580">
        <v>0</v>
      </c>
      <c r="G180" s="580">
        <v>0</v>
      </c>
      <c r="H180" s="580">
        <v>0</v>
      </c>
      <c r="I180" s="579">
        <v>0</v>
      </c>
      <c r="J180" s="580">
        <v>0</v>
      </c>
      <c r="K180" s="580">
        <v>0</v>
      </c>
      <c r="L180" s="580">
        <v>0</v>
      </c>
      <c r="M180" s="581">
        <v>0</v>
      </c>
      <c r="N180" s="97"/>
      <c r="O180" s="97"/>
      <c r="P180" s="97"/>
      <c r="Q180" s="97"/>
      <c r="R180" s="97"/>
      <c r="S180" s="97"/>
      <c r="T180" s="97"/>
      <c r="U180" s="97"/>
      <c r="V180" s="97"/>
      <c r="W180" s="97"/>
      <c r="X180" s="97"/>
      <c r="Y180" s="97"/>
    </row>
    <row r="181" spans="1:25" s="94" customFormat="1" ht="17.100000000000001" customHeight="1">
      <c r="A181" s="589" t="s">
        <v>639</v>
      </c>
      <c r="B181" s="580">
        <f t="shared" si="16"/>
        <v>2</v>
      </c>
      <c r="C181" s="580">
        <f t="shared" si="16"/>
        <v>1539.79</v>
      </c>
      <c r="D181" s="580">
        <f t="shared" si="16"/>
        <v>24.31</v>
      </c>
      <c r="E181" s="579">
        <f t="shared" si="16"/>
        <v>243100</v>
      </c>
      <c r="F181" s="580">
        <v>2</v>
      </c>
      <c r="G181" s="580">
        <v>1539.79</v>
      </c>
      <c r="H181" s="580">
        <v>24.31</v>
      </c>
      <c r="I181" s="579">
        <v>243100</v>
      </c>
      <c r="J181" s="580">
        <v>0</v>
      </c>
      <c r="K181" s="580">
        <v>0</v>
      </c>
      <c r="L181" s="580">
        <v>0</v>
      </c>
      <c r="M181" s="581">
        <v>0</v>
      </c>
      <c r="N181" s="97"/>
      <c r="O181" s="97"/>
      <c r="P181" s="97"/>
      <c r="Q181" s="97"/>
      <c r="R181" s="97"/>
      <c r="S181" s="97"/>
      <c r="T181" s="97"/>
      <c r="U181" s="97"/>
      <c r="V181" s="97"/>
      <c r="W181" s="97"/>
      <c r="X181" s="97"/>
      <c r="Y181" s="97"/>
    </row>
    <row r="182" spans="1:25" s="94" customFormat="1" ht="17.100000000000001" customHeight="1">
      <c r="A182" s="589" t="s">
        <v>640</v>
      </c>
      <c r="B182" s="580">
        <f t="shared" si="16"/>
        <v>1</v>
      </c>
      <c r="C182" s="580">
        <f t="shared" si="16"/>
        <v>1126.17</v>
      </c>
      <c r="D182" s="580">
        <f t="shared" si="16"/>
        <v>1126.17</v>
      </c>
      <c r="E182" s="579">
        <f t="shared" si="16"/>
        <v>250000000</v>
      </c>
      <c r="F182" s="580">
        <v>1</v>
      </c>
      <c r="G182" s="580">
        <v>1126.17</v>
      </c>
      <c r="H182" s="580">
        <v>1126.17</v>
      </c>
      <c r="I182" s="579">
        <v>250000000</v>
      </c>
      <c r="J182" s="580">
        <v>0</v>
      </c>
      <c r="K182" s="580">
        <v>0</v>
      </c>
      <c r="L182" s="580">
        <v>0</v>
      </c>
      <c r="M182" s="581">
        <v>0</v>
      </c>
      <c r="N182" s="97"/>
      <c r="O182" s="97"/>
      <c r="P182" s="97"/>
      <c r="Q182" s="97"/>
      <c r="R182" s="97"/>
      <c r="S182" s="97"/>
      <c r="T182" s="97"/>
      <c r="U182" s="97"/>
      <c r="V182" s="97"/>
      <c r="W182" s="97"/>
      <c r="X182" s="97"/>
      <c r="Y182" s="97"/>
    </row>
    <row r="183" spans="1:25" s="94" customFormat="1" ht="17.100000000000001" customHeight="1">
      <c r="A183" s="589" t="s">
        <v>641</v>
      </c>
      <c r="B183" s="580">
        <f t="shared" si="16"/>
        <v>0</v>
      </c>
      <c r="C183" s="580">
        <f t="shared" si="16"/>
        <v>0</v>
      </c>
      <c r="D183" s="580">
        <f t="shared" si="16"/>
        <v>0</v>
      </c>
      <c r="E183" s="579">
        <f t="shared" si="16"/>
        <v>0</v>
      </c>
      <c r="F183" s="580">
        <v>0</v>
      </c>
      <c r="G183" s="580">
        <v>0</v>
      </c>
      <c r="H183" s="580">
        <v>0</v>
      </c>
      <c r="I183" s="579">
        <v>0</v>
      </c>
      <c r="J183" s="580">
        <v>0</v>
      </c>
      <c r="K183" s="580">
        <v>0</v>
      </c>
      <c r="L183" s="580">
        <v>0</v>
      </c>
      <c r="M183" s="581">
        <v>0</v>
      </c>
      <c r="N183" s="97"/>
      <c r="O183" s="97"/>
      <c r="P183" s="97"/>
      <c r="Q183" s="97"/>
      <c r="R183" s="97"/>
      <c r="S183" s="97"/>
      <c r="T183" s="97"/>
      <c r="U183" s="97"/>
      <c r="V183" s="97"/>
      <c r="W183" s="97"/>
      <c r="X183" s="97"/>
      <c r="Y183" s="97"/>
    </row>
    <row r="184" spans="1:25" s="94" customFormat="1" ht="17.100000000000001" customHeight="1">
      <c r="A184" s="589" t="s">
        <v>642</v>
      </c>
      <c r="B184" s="580">
        <f t="shared" si="16"/>
        <v>0</v>
      </c>
      <c r="C184" s="580">
        <f t="shared" si="16"/>
        <v>0</v>
      </c>
      <c r="D184" s="580">
        <f t="shared" si="16"/>
        <v>0</v>
      </c>
      <c r="E184" s="579">
        <f t="shared" si="16"/>
        <v>0</v>
      </c>
      <c r="F184" s="580">
        <v>0</v>
      </c>
      <c r="G184" s="580">
        <v>0</v>
      </c>
      <c r="H184" s="580">
        <v>0</v>
      </c>
      <c r="I184" s="579">
        <v>0</v>
      </c>
      <c r="J184" s="580">
        <v>0</v>
      </c>
      <c r="K184" s="580">
        <v>0</v>
      </c>
      <c r="L184" s="580">
        <v>0</v>
      </c>
      <c r="M184" s="581">
        <v>0</v>
      </c>
      <c r="N184" s="97"/>
      <c r="O184" s="97"/>
      <c r="P184" s="97"/>
      <c r="Q184" s="97"/>
      <c r="R184" s="97"/>
      <c r="S184" s="97"/>
      <c r="T184" s="97"/>
      <c r="U184" s="97"/>
      <c r="V184" s="97"/>
      <c r="W184" s="97"/>
      <c r="X184" s="97"/>
      <c r="Y184" s="97"/>
    </row>
    <row r="185" spans="1:25" s="94" customFormat="1" ht="17.100000000000001" customHeight="1">
      <c r="A185" s="589" t="s">
        <v>643</v>
      </c>
      <c r="B185" s="580">
        <f t="shared" si="16"/>
        <v>0</v>
      </c>
      <c r="C185" s="580">
        <f t="shared" si="16"/>
        <v>0</v>
      </c>
      <c r="D185" s="580">
        <f t="shared" si="16"/>
        <v>0</v>
      </c>
      <c r="E185" s="579">
        <f t="shared" si="16"/>
        <v>0</v>
      </c>
      <c r="F185" s="580">
        <v>0</v>
      </c>
      <c r="G185" s="580">
        <v>0</v>
      </c>
      <c r="H185" s="580">
        <v>0</v>
      </c>
      <c r="I185" s="579">
        <v>0</v>
      </c>
      <c r="J185" s="580">
        <v>0</v>
      </c>
      <c r="K185" s="580">
        <v>0</v>
      </c>
      <c r="L185" s="580">
        <v>0</v>
      </c>
      <c r="M185" s="581">
        <v>0</v>
      </c>
      <c r="N185" s="97"/>
      <c r="O185" s="97"/>
      <c r="P185" s="97"/>
      <c r="Q185" s="97"/>
      <c r="R185" s="97"/>
      <c r="S185" s="97"/>
      <c r="T185" s="97"/>
      <c r="U185" s="97"/>
      <c r="V185" s="97"/>
      <c r="W185" s="97"/>
      <c r="X185" s="97"/>
      <c r="Y185" s="97"/>
    </row>
    <row r="186" spans="1:25" s="94" customFormat="1" ht="17.100000000000001" customHeight="1">
      <c r="A186" s="589" t="s">
        <v>658</v>
      </c>
      <c r="B186" s="580">
        <f t="shared" si="16"/>
        <v>0</v>
      </c>
      <c r="C186" s="580">
        <f t="shared" si="16"/>
        <v>0</v>
      </c>
      <c r="D186" s="580">
        <f t="shared" si="16"/>
        <v>0</v>
      </c>
      <c r="E186" s="579">
        <f t="shared" si="16"/>
        <v>0</v>
      </c>
      <c r="F186" s="580">
        <v>0</v>
      </c>
      <c r="G186" s="580">
        <v>0</v>
      </c>
      <c r="H186" s="580">
        <v>0</v>
      </c>
      <c r="I186" s="579">
        <v>0</v>
      </c>
      <c r="J186" s="580">
        <v>0</v>
      </c>
      <c r="K186" s="580">
        <v>0</v>
      </c>
      <c r="L186" s="580">
        <v>0</v>
      </c>
      <c r="M186" s="581">
        <v>0</v>
      </c>
      <c r="N186" s="97"/>
      <c r="O186" s="97"/>
      <c r="P186" s="97"/>
      <c r="Q186" s="97"/>
      <c r="R186" s="97"/>
      <c r="S186" s="97"/>
      <c r="T186" s="97"/>
      <c r="U186" s="97"/>
      <c r="V186" s="97"/>
      <c r="W186" s="97"/>
      <c r="X186" s="97"/>
      <c r="Y186" s="97"/>
    </row>
    <row r="187" spans="1:25" s="94" customFormat="1" ht="17.100000000000001" customHeight="1">
      <c r="A187" s="589" t="s">
        <v>659</v>
      </c>
      <c r="B187" s="580">
        <f t="shared" si="16"/>
        <v>0</v>
      </c>
      <c r="C187" s="580">
        <f t="shared" si="16"/>
        <v>0</v>
      </c>
      <c r="D187" s="580">
        <f t="shared" si="16"/>
        <v>0</v>
      </c>
      <c r="E187" s="579">
        <f t="shared" si="16"/>
        <v>0</v>
      </c>
      <c r="F187" s="580">
        <v>0</v>
      </c>
      <c r="G187" s="580">
        <v>0</v>
      </c>
      <c r="H187" s="580">
        <v>0</v>
      </c>
      <c r="I187" s="579">
        <v>0</v>
      </c>
      <c r="J187" s="580">
        <v>0</v>
      </c>
      <c r="K187" s="580">
        <v>0</v>
      </c>
      <c r="L187" s="580">
        <v>0</v>
      </c>
      <c r="M187" s="581">
        <v>0</v>
      </c>
      <c r="N187" s="97"/>
      <c r="O187" s="97"/>
      <c r="P187" s="97"/>
      <c r="Q187" s="97"/>
      <c r="R187" s="97"/>
      <c r="S187" s="97"/>
      <c r="T187" s="97"/>
      <c r="U187" s="97"/>
      <c r="V187" s="97"/>
      <c r="W187" s="97"/>
      <c r="X187" s="97"/>
      <c r="Y187" s="97"/>
    </row>
    <row r="188" spans="1:25" s="94" customFormat="1" ht="17.100000000000001" customHeight="1">
      <c r="A188" s="589" t="s">
        <v>660</v>
      </c>
      <c r="B188" s="580">
        <f t="shared" ref="B188:E199" si="17">SUM(F188,J188)</f>
        <v>0</v>
      </c>
      <c r="C188" s="580">
        <f t="shared" si="17"/>
        <v>0</v>
      </c>
      <c r="D188" s="580">
        <f t="shared" si="17"/>
        <v>0</v>
      </c>
      <c r="E188" s="579">
        <f t="shared" si="17"/>
        <v>0</v>
      </c>
      <c r="F188" s="580">
        <v>0</v>
      </c>
      <c r="G188" s="580">
        <v>0</v>
      </c>
      <c r="H188" s="580">
        <v>0</v>
      </c>
      <c r="I188" s="579">
        <v>0</v>
      </c>
      <c r="J188" s="580">
        <v>0</v>
      </c>
      <c r="K188" s="580">
        <v>0</v>
      </c>
      <c r="L188" s="580">
        <v>0</v>
      </c>
      <c r="M188" s="581">
        <v>0</v>
      </c>
      <c r="N188" s="97"/>
      <c r="O188" s="97"/>
      <c r="P188" s="97"/>
      <c r="Q188" s="97"/>
      <c r="R188" s="97"/>
      <c r="S188" s="97"/>
      <c r="T188" s="97"/>
      <c r="U188" s="97"/>
      <c r="V188" s="97"/>
      <c r="W188" s="97"/>
      <c r="X188" s="97"/>
      <c r="Y188" s="97"/>
    </row>
    <row r="189" spans="1:25" s="94" customFormat="1" ht="17.100000000000001" customHeight="1">
      <c r="A189" s="589" t="s">
        <v>661</v>
      </c>
      <c r="B189" s="580">
        <f t="shared" si="17"/>
        <v>1</v>
      </c>
      <c r="C189" s="580">
        <f t="shared" si="17"/>
        <v>1.1299999999999999</v>
      </c>
      <c r="D189" s="580">
        <f t="shared" si="17"/>
        <v>1.125</v>
      </c>
      <c r="E189" s="579">
        <f t="shared" si="17"/>
        <v>506250</v>
      </c>
      <c r="F189" s="580">
        <v>1</v>
      </c>
      <c r="G189" s="580">
        <v>1.1299999999999999</v>
      </c>
      <c r="H189" s="580">
        <v>1.125</v>
      </c>
      <c r="I189" s="579">
        <v>506250</v>
      </c>
      <c r="J189" s="580">
        <v>0</v>
      </c>
      <c r="K189" s="580">
        <v>0</v>
      </c>
      <c r="L189" s="580">
        <v>0</v>
      </c>
      <c r="M189" s="581">
        <v>0</v>
      </c>
      <c r="N189" s="97"/>
      <c r="O189" s="97"/>
      <c r="P189" s="97"/>
      <c r="Q189" s="97"/>
      <c r="R189" s="97"/>
      <c r="S189" s="97"/>
      <c r="T189" s="97"/>
      <c r="U189" s="97"/>
      <c r="V189" s="97"/>
      <c r="W189" s="97"/>
      <c r="X189" s="97"/>
      <c r="Y189" s="97"/>
    </row>
    <row r="190" spans="1:25" s="94" customFormat="1" ht="17.100000000000001" customHeight="1">
      <c r="A190" s="589" t="s">
        <v>662</v>
      </c>
      <c r="B190" s="580">
        <f t="shared" si="17"/>
        <v>0</v>
      </c>
      <c r="C190" s="580">
        <f t="shared" si="17"/>
        <v>0</v>
      </c>
      <c r="D190" s="580">
        <f t="shared" si="17"/>
        <v>0</v>
      </c>
      <c r="E190" s="579">
        <f t="shared" si="17"/>
        <v>0</v>
      </c>
      <c r="F190" s="580">
        <v>0</v>
      </c>
      <c r="G190" s="580">
        <v>0</v>
      </c>
      <c r="H190" s="580">
        <v>0</v>
      </c>
      <c r="I190" s="579">
        <v>0</v>
      </c>
      <c r="J190" s="580">
        <v>0</v>
      </c>
      <c r="K190" s="580">
        <v>0</v>
      </c>
      <c r="L190" s="580">
        <v>0</v>
      </c>
      <c r="M190" s="581">
        <v>0</v>
      </c>
      <c r="N190" s="97"/>
      <c r="O190" s="97"/>
      <c r="P190" s="97"/>
      <c r="Q190" s="97"/>
      <c r="R190" s="97"/>
      <c r="S190" s="97"/>
      <c r="T190" s="97"/>
      <c r="U190" s="97"/>
      <c r="V190" s="97"/>
      <c r="W190" s="97"/>
      <c r="X190" s="97"/>
      <c r="Y190" s="97"/>
    </row>
    <row r="191" spans="1:25" s="94" customFormat="1" ht="17.100000000000001" customHeight="1">
      <c r="A191" s="589" t="s">
        <v>663</v>
      </c>
      <c r="B191" s="580">
        <f t="shared" si="17"/>
        <v>4</v>
      </c>
      <c r="C191" s="580">
        <f t="shared" si="17"/>
        <v>223.8</v>
      </c>
      <c r="D191" s="580">
        <f t="shared" si="17"/>
        <v>0</v>
      </c>
      <c r="E191" s="579">
        <f t="shared" si="17"/>
        <v>0</v>
      </c>
      <c r="F191" s="580">
        <v>0</v>
      </c>
      <c r="G191" s="580">
        <v>0</v>
      </c>
      <c r="H191" s="580">
        <v>0</v>
      </c>
      <c r="I191" s="579">
        <v>0</v>
      </c>
      <c r="J191" s="580">
        <v>4</v>
      </c>
      <c r="K191" s="580">
        <v>223.8</v>
      </c>
      <c r="L191" s="580">
        <v>0</v>
      </c>
      <c r="M191" s="581">
        <v>0</v>
      </c>
      <c r="N191" s="97"/>
      <c r="O191" s="97"/>
      <c r="P191" s="97"/>
      <c r="Q191" s="97"/>
      <c r="R191" s="97"/>
      <c r="S191" s="97"/>
      <c r="T191" s="97"/>
      <c r="U191" s="97"/>
      <c r="V191" s="97"/>
      <c r="W191" s="97"/>
      <c r="X191" s="97"/>
      <c r="Y191" s="97"/>
    </row>
    <row r="192" spans="1:25" s="94" customFormat="1" ht="17.100000000000001" customHeight="1">
      <c r="A192" s="589" t="s">
        <v>664</v>
      </c>
      <c r="B192" s="580">
        <f t="shared" si="17"/>
        <v>0</v>
      </c>
      <c r="C192" s="580">
        <f t="shared" si="17"/>
        <v>0</v>
      </c>
      <c r="D192" s="580">
        <f t="shared" si="17"/>
        <v>0</v>
      </c>
      <c r="E192" s="579">
        <f t="shared" si="17"/>
        <v>0</v>
      </c>
      <c r="F192" s="580">
        <v>0</v>
      </c>
      <c r="G192" s="580">
        <v>0</v>
      </c>
      <c r="H192" s="580">
        <v>0</v>
      </c>
      <c r="I192" s="579">
        <v>0</v>
      </c>
      <c r="J192" s="580">
        <v>0</v>
      </c>
      <c r="K192" s="580">
        <v>0</v>
      </c>
      <c r="L192" s="580">
        <v>0</v>
      </c>
      <c r="M192" s="581">
        <v>0</v>
      </c>
      <c r="N192" s="97"/>
      <c r="O192" s="97"/>
      <c r="P192" s="97"/>
      <c r="Q192" s="97"/>
      <c r="R192" s="97"/>
      <c r="S192" s="97"/>
      <c r="T192" s="97"/>
      <c r="U192" s="97"/>
      <c r="V192" s="97"/>
      <c r="W192" s="97"/>
      <c r="X192" s="97"/>
      <c r="Y192" s="97"/>
    </row>
    <row r="193" spans="1:25" s="94" customFormat="1" ht="17.100000000000001" customHeight="1">
      <c r="A193" s="589" t="s">
        <v>665</v>
      </c>
      <c r="B193" s="580">
        <f t="shared" si="17"/>
        <v>2</v>
      </c>
      <c r="C193" s="580">
        <f t="shared" si="17"/>
        <v>64.17</v>
      </c>
      <c r="D193" s="580">
        <f t="shared" si="17"/>
        <v>0</v>
      </c>
      <c r="E193" s="579">
        <f t="shared" si="17"/>
        <v>0</v>
      </c>
      <c r="F193" s="580">
        <v>0</v>
      </c>
      <c r="G193" s="580">
        <v>0</v>
      </c>
      <c r="H193" s="580">
        <v>0</v>
      </c>
      <c r="I193" s="579">
        <v>0</v>
      </c>
      <c r="J193" s="580">
        <v>2</v>
      </c>
      <c r="K193" s="580">
        <v>64.17</v>
      </c>
      <c r="L193" s="580">
        <v>0</v>
      </c>
      <c r="M193" s="581">
        <v>0</v>
      </c>
      <c r="N193" s="97"/>
      <c r="O193" s="97"/>
      <c r="P193" s="97"/>
      <c r="Q193" s="97"/>
      <c r="R193" s="97"/>
      <c r="S193" s="97"/>
      <c r="T193" s="97"/>
      <c r="U193" s="97"/>
      <c r="V193" s="97"/>
      <c r="W193" s="97"/>
      <c r="X193" s="97"/>
      <c r="Y193" s="97"/>
    </row>
    <row r="194" spans="1:25" s="94" customFormat="1" ht="17.100000000000001" customHeight="1">
      <c r="A194" s="589" t="s">
        <v>666</v>
      </c>
      <c r="B194" s="580">
        <f t="shared" si="17"/>
        <v>0</v>
      </c>
      <c r="C194" s="580">
        <f t="shared" si="17"/>
        <v>0</v>
      </c>
      <c r="D194" s="580">
        <f t="shared" si="17"/>
        <v>0</v>
      </c>
      <c r="E194" s="579">
        <f t="shared" si="17"/>
        <v>0</v>
      </c>
      <c r="F194" s="580">
        <v>0</v>
      </c>
      <c r="G194" s="580">
        <v>0</v>
      </c>
      <c r="H194" s="580">
        <v>0</v>
      </c>
      <c r="I194" s="579">
        <v>0</v>
      </c>
      <c r="J194" s="580">
        <v>0</v>
      </c>
      <c r="K194" s="580">
        <v>0</v>
      </c>
      <c r="L194" s="580">
        <v>0</v>
      </c>
      <c r="M194" s="581">
        <v>0</v>
      </c>
      <c r="N194" s="97"/>
      <c r="O194" s="97"/>
      <c r="P194" s="97"/>
      <c r="Q194" s="97"/>
      <c r="R194" s="97"/>
      <c r="S194" s="97"/>
      <c r="T194" s="97"/>
      <c r="U194" s="97"/>
      <c r="V194" s="97"/>
      <c r="W194" s="97"/>
      <c r="X194" s="97"/>
      <c r="Y194" s="97"/>
    </row>
    <row r="195" spans="1:25" s="94" customFormat="1" ht="17.100000000000001" customHeight="1">
      <c r="A195" s="589" t="s">
        <v>553</v>
      </c>
      <c r="B195" s="580">
        <f t="shared" si="17"/>
        <v>2</v>
      </c>
      <c r="C195" s="580">
        <f t="shared" si="17"/>
        <v>283.25</v>
      </c>
      <c r="D195" s="580">
        <f t="shared" si="17"/>
        <v>0</v>
      </c>
      <c r="E195" s="579">
        <f t="shared" si="17"/>
        <v>0</v>
      </c>
      <c r="F195" s="580">
        <v>0</v>
      </c>
      <c r="G195" s="580">
        <v>0</v>
      </c>
      <c r="H195" s="580">
        <v>0</v>
      </c>
      <c r="I195" s="579">
        <v>0</v>
      </c>
      <c r="J195" s="580">
        <v>2</v>
      </c>
      <c r="K195" s="580">
        <v>283.25</v>
      </c>
      <c r="L195" s="580">
        <v>0</v>
      </c>
      <c r="M195" s="581">
        <v>0</v>
      </c>
      <c r="N195" s="97"/>
      <c r="O195" s="97"/>
      <c r="P195" s="97"/>
      <c r="Q195" s="97"/>
      <c r="R195" s="97"/>
      <c r="S195" s="97"/>
      <c r="T195" s="97"/>
      <c r="U195" s="97"/>
      <c r="V195" s="97"/>
      <c r="W195" s="97"/>
      <c r="X195" s="97"/>
      <c r="Y195" s="97"/>
    </row>
    <row r="196" spans="1:25" s="94" customFormat="1" ht="17.100000000000001" customHeight="1">
      <c r="A196" s="589" t="s">
        <v>667</v>
      </c>
      <c r="B196" s="580">
        <f t="shared" si="17"/>
        <v>12</v>
      </c>
      <c r="C196" s="580">
        <f t="shared" si="17"/>
        <v>19059.04</v>
      </c>
      <c r="D196" s="580">
        <f t="shared" si="17"/>
        <v>9855.7099999999991</v>
      </c>
      <c r="E196" s="579">
        <f t="shared" si="17"/>
        <v>4753086050</v>
      </c>
      <c r="F196" s="580">
        <v>3</v>
      </c>
      <c r="G196" s="580">
        <v>2045.4099999999999</v>
      </c>
      <c r="H196" s="580">
        <v>1541.57</v>
      </c>
      <c r="I196" s="579">
        <v>639331150</v>
      </c>
      <c r="J196" s="580">
        <v>9</v>
      </c>
      <c r="K196" s="580">
        <v>17013.63</v>
      </c>
      <c r="L196" s="580">
        <v>8314.14</v>
      </c>
      <c r="M196" s="581">
        <v>4113754900</v>
      </c>
      <c r="N196" s="97"/>
      <c r="O196" s="97"/>
      <c r="P196" s="97"/>
      <c r="Q196" s="97"/>
      <c r="R196" s="97"/>
      <c r="S196" s="97"/>
      <c r="T196" s="97"/>
      <c r="U196" s="97"/>
      <c r="V196" s="97"/>
      <c r="W196" s="97"/>
      <c r="X196" s="97"/>
      <c r="Y196" s="97"/>
    </row>
    <row r="197" spans="1:25" s="94" customFormat="1" ht="17.100000000000001" customHeight="1">
      <c r="A197" s="589" t="s">
        <v>668</v>
      </c>
      <c r="B197" s="580">
        <f t="shared" si="17"/>
        <v>12</v>
      </c>
      <c r="C197" s="580">
        <f t="shared" si="17"/>
        <v>68584.77</v>
      </c>
      <c r="D197" s="580">
        <f t="shared" si="17"/>
        <v>68282.937000000005</v>
      </c>
      <c r="E197" s="579">
        <f t="shared" si="17"/>
        <v>9320041628</v>
      </c>
      <c r="F197" s="580">
        <v>4</v>
      </c>
      <c r="G197" s="580">
        <v>2990.59</v>
      </c>
      <c r="H197" s="580">
        <v>2642.1570000000002</v>
      </c>
      <c r="I197" s="579">
        <v>421047528</v>
      </c>
      <c r="J197" s="580">
        <v>8</v>
      </c>
      <c r="K197" s="580">
        <v>65594.180000000008</v>
      </c>
      <c r="L197" s="580">
        <v>65640.78</v>
      </c>
      <c r="M197" s="581">
        <v>8898994100</v>
      </c>
      <c r="N197" s="97"/>
      <c r="O197" s="97"/>
      <c r="P197" s="97"/>
      <c r="Q197" s="97"/>
      <c r="R197" s="97"/>
      <c r="S197" s="97"/>
      <c r="T197" s="97"/>
      <c r="U197" s="97"/>
      <c r="V197" s="97"/>
      <c r="W197" s="97"/>
      <c r="X197" s="97"/>
      <c r="Y197" s="97"/>
    </row>
    <row r="198" spans="1:25" s="94" customFormat="1" ht="17.100000000000001" customHeight="1">
      <c r="A198" s="589" t="s">
        <v>669</v>
      </c>
      <c r="B198" s="580">
        <f t="shared" si="17"/>
        <v>1</v>
      </c>
      <c r="C198" s="580">
        <f t="shared" si="17"/>
        <v>861.3</v>
      </c>
      <c r="D198" s="580">
        <f t="shared" si="17"/>
        <v>861.3</v>
      </c>
      <c r="E198" s="579">
        <f t="shared" si="17"/>
        <v>861</v>
      </c>
      <c r="F198" s="580">
        <v>1</v>
      </c>
      <c r="G198" s="580">
        <v>861.3</v>
      </c>
      <c r="H198" s="580">
        <v>861.3</v>
      </c>
      <c r="I198" s="579">
        <v>861</v>
      </c>
      <c r="J198" s="580">
        <v>0</v>
      </c>
      <c r="K198" s="580">
        <v>0</v>
      </c>
      <c r="L198" s="580">
        <v>0</v>
      </c>
      <c r="M198" s="581">
        <v>0</v>
      </c>
      <c r="N198" s="97"/>
      <c r="O198" s="97"/>
      <c r="P198" s="97"/>
      <c r="Q198" s="97"/>
      <c r="R198" s="97"/>
      <c r="S198" s="97"/>
      <c r="T198" s="97"/>
      <c r="U198" s="97"/>
      <c r="V198" s="97"/>
      <c r="W198" s="97"/>
      <c r="X198" s="97"/>
      <c r="Y198" s="97"/>
    </row>
    <row r="199" spans="1:25" s="94" customFormat="1" ht="17.100000000000001" customHeight="1" thickBot="1">
      <c r="A199" s="590" t="s">
        <v>670</v>
      </c>
      <c r="B199" s="585">
        <f t="shared" si="17"/>
        <v>17</v>
      </c>
      <c r="C199" s="585">
        <f t="shared" si="17"/>
        <v>55033.63</v>
      </c>
      <c r="D199" s="585">
        <f t="shared" si="17"/>
        <v>52853.34</v>
      </c>
      <c r="E199" s="584">
        <f t="shared" si="17"/>
        <v>8484273660</v>
      </c>
      <c r="F199" s="585">
        <v>5</v>
      </c>
      <c r="G199" s="585">
        <v>54508.639999999999</v>
      </c>
      <c r="H199" s="585">
        <v>52853.34</v>
      </c>
      <c r="I199" s="584">
        <v>8484273660</v>
      </c>
      <c r="J199" s="585">
        <v>12</v>
      </c>
      <c r="K199" s="585">
        <v>524.99</v>
      </c>
      <c r="L199" s="585">
        <v>0</v>
      </c>
      <c r="M199" s="586">
        <v>0</v>
      </c>
      <c r="N199" s="97"/>
      <c r="O199" s="97"/>
      <c r="P199" s="97"/>
      <c r="Q199" s="97"/>
      <c r="R199" s="97"/>
      <c r="S199" s="97"/>
      <c r="T199" s="97"/>
      <c r="U199" s="97"/>
      <c r="V199" s="97"/>
      <c r="W199" s="97"/>
      <c r="X199" s="97"/>
      <c r="Y199" s="97"/>
    </row>
    <row r="200" spans="1:25" s="94" customFormat="1" ht="18" customHeight="1">
      <c r="A200" s="98"/>
      <c r="B200" s="101"/>
      <c r="C200" s="101"/>
      <c r="D200" s="101"/>
      <c r="E200" s="102"/>
      <c r="F200" s="103"/>
      <c r="G200" s="103"/>
      <c r="H200" s="103"/>
      <c r="I200" s="104"/>
      <c r="J200" s="103"/>
      <c r="K200" s="103"/>
      <c r="L200" s="103"/>
      <c r="M200" s="104"/>
    </row>
    <row r="201" spans="1:25" s="94" customFormat="1" ht="18" customHeight="1" thickBot="1">
      <c r="A201" s="571" t="s">
        <v>620</v>
      </c>
      <c r="B201" s="99"/>
      <c r="C201" s="99"/>
      <c r="D201" s="99"/>
      <c r="E201" s="100"/>
      <c r="F201" s="99"/>
      <c r="G201" s="99"/>
      <c r="H201" s="99"/>
      <c r="I201" s="100"/>
      <c r="J201" s="99"/>
      <c r="K201" s="99"/>
      <c r="L201" s="99"/>
      <c r="M201" s="100"/>
    </row>
    <row r="202" spans="1:25" s="95" customFormat="1" ht="18" customHeight="1">
      <c r="A202" s="807" t="s">
        <v>10</v>
      </c>
      <c r="B202" s="809" t="s">
        <v>555</v>
      </c>
      <c r="C202" s="809"/>
      <c r="D202" s="809"/>
      <c r="E202" s="809"/>
      <c r="F202" s="809" t="s">
        <v>566</v>
      </c>
      <c r="G202" s="809"/>
      <c r="H202" s="809"/>
      <c r="I202" s="809"/>
      <c r="J202" s="809" t="s">
        <v>567</v>
      </c>
      <c r="K202" s="809"/>
      <c r="L202" s="809"/>
      <c r="M202" s="810"/>
    </row>
    <row r="203" spans="1:25" s="96" customFormat="1" ht="50.1" customHeight="1" thickBot="1">
      <c r="A203" s="808"/>
      <c r="B203" s="573" t="s">
        <v>550</v>
      </c>
      <c r="C203" s="573" t="s">
        <v>568</v>
      </c>
      <c r="D203" s="573" t="s">
        <v>551</v>
      </c>
      <c r="E203" s="549" t="s">
        <v>569</v>
      </c>
      <c r="F203" s="573" t="s">
        <v>550</v>
      </c>
      <c r="G203" s="573" t="s">
        <v>568</v>
      </c>
      <c r="H203" s="573" t="s">
        <v>551</v>
      </c>
      <c r="I203" s="549" t="s">
        <v>569</v>
      </c>
      <c r="J203" s="573" t="s">
        <v>80</v>
      </c>
      <c r="K203" s="573" t="s">
        <v>568</v>
      </c>
      <c r="L203" s="573" t="s">
        <v>74</v>
      </c>
      <c r="M203" s="551" t="s">
        <v>81</v>
      </c>
    </row>
    <row r="204" spans="1:25" s="94" customFormat="1" ht="17.100000000000001" customHeight="1" thickBot="1">
      <c r="A204" s="587" t="s">
        <v>555</v>
      </c>
      <c r="B204" s="576">
        <f t="shared" ref="B204:M204" si="18">SUM(B205:B232)</f>
        <v>389</v>
      </c>
      <c r="C204" s="576">
        <f t="shared" si="18"/>
        <v>1776764.5399999998</v>
      </c>
      <c r="D204" s="576">
        <f t="shared" si="18"/>
        <v>2330986.5550000002</v>
      </c>
      <c r="E204" s="575">
        <f t="shared" si="18"/>
        <v>648351340250</v>
      </c>
      <c r="F204" s="576">
        <f t="shared" si="18"/>
        <v>335</v>
      </c>
      <c r="G204" s="576">
        <f t="shared" si="18"/>
        <v>1501513.3599999999</v>
      </c>
      <c r="H204" s="576">
        <f t="shared" si="18"/>
        <v>2075659.4170000001</v>
      </c>
      <c r="I204" s="575">
        <f t="shared" si="18"/>
        <v>499445150750</v>
      </c>
      <c r="J204" s="576">
        <f t="shared" si="18"/>
        <v>54</v>
      </c>
      <c r="K204" s="576">
        <f t="shared" si="18"/>
        <v>275251.17999999993</v>
      </c>
      <c r="L204" s="576">
        <f t="shared" si="18"/>
        <v>255327.13799999998</v>
      </c>
      <c r="M204" s="577">
        <f t="shared" si="18"/>
        <v>148906189500</v>
      </c>
      <c r="N204" s="97"/>
      <c r="O204" s="97"/>
      <c r="P204" s="97"/>
      <c r="Q204" s="97"/>
      <c r="R204" s="97"/>
      <c r="S204" s="97"/>
      <c r="T204" s="97"/>
      <c r="U204" s="97"/>
      <c r="V204" s="97"/>
      <c r="W204" s="97"/>
      <c r="X204" s="97"/>
      <c r="Y204" s="97"/>
    </row>
    <row r="205" spans="1:25" s="94" customFormat="1" ht="17.100000000000001" customHeight="1" thickTop="1">
      <c r="A205" s="588" t="s">
        <v>552</v>
      </c>
      <c r="B205" s="580">
        <f t="shared" ref="B205:E220" si="19">SUM(F205,J205)</f>
        <v>6</v>
      </c>
      <c r="C205" s="580">
        <f t="shared" si="19"/>
        <v>12825.01</v>
      </c>
      <c r="D205" s="580">
        <f t="shared" si="19"/>
        <v>5549.41</v>
      </c>
      <c r="E205" s="579">
        <f t="shared" si="19"/>
        <v>103540000</v>
      </c>
      <c r="F205" s="580">
        <v>6</v>
      </c>
      <c r="G205" s="580">
        <v>12825.01</v>
      </c>
      <c r="H205" s="580">
        <v>5549.41</v>
      </c>
      <c r="I205" s="579">
        <v>103540000</v>
      </c>
      <c r="J205" s="580">
        <v>0</v>
      </c>
      <c r="K205" s="580">
        <v>0</v>
      </c>
      <c r="L205" s="580">
        <v>0</v>
      </c>
      <c r="M205" s="581">
        <v>0</v>
      </c>
      <c r="N205" s="97"/>
      <c r="O205" s="97"/>
      <c r="P205" s="97"/>
      <c r="Q205" s="97"/>
      <c r="R205" s="97"/>
      <c r="S205" s="97"/>
      <c r="T205" s="97"/>
      <c r="U205" s="97"/>
      <c r="V205" s="97"/>
      <c r="W205" s="97"/>
      <c r="X205" s="97"/>
      <c r="Y205" s="97"/>
    </row>
    <row r="206" spans="1:25" s="94" customFormat="1" ht="17.100000000000001" customHeight="1">
      <c r="A206" s="589" t="s">
        <v>632</v>
      </c>
      <c r="B206" s="580">
        <f t="shared" si="19"/>
        <v>0</v>
      </c>
      <c r="C206" s="580">
        <f t="shared" si="19"/>
        <v>0</v>
      </c>
      <c r="D206" s="580">
        <f t="shared" si="19"/>
        <v>0</v>
      </c>
      <c r="E206" s="579">
        <f t="shared" si="19"/>
        <v>0</v>
      </c>
      <c r="F206" s="580">
        <v>0</v>
      </c>
      <c r="G206" s="580">
        <v>0</v>
      </c>
      <c r="H206" s="580">
        <v>0</v>
      </c>
      <c r="I206" s="579">
        <v>0</v>
      </c>
      <c r="J206" s="580">
        <v>0</v>
      </c>
      <c r="K206" s="580">
        <v>0</v>
      </c>
      <c r="L206" s="580">
        <v>0</v>
      </c>
      <c r="M206" s="581">
        <v>0</v>
      </c>
      <c r="N206" s="97"/>
      <c r="O206" s="97"/>
      <c r="P206" s="97"/>
      <c r="Q206" s="97"/>
      <c r="R206" s="97"/>
      <c r="S206" s="97"/>
      <c r="T206" s="97"/>
      <c r="U206" s="97"/>
      <c r="V206" s="97"/>
      <c r="W206" s="97"/>
      <c r="X206" s="97"/>
      <c r="Y206" s="97"/>
    </row>
    <row r="207" spans="1:25" s="94" customFormat="1" ht="17.100000000000001" customHeight="1">
      <c r="A207" s="589" t="s">
        <v>554</v>
      </c>
      <c r="B207" s="580">
        <f t="shared" si="19"/>
        <v>83</v>
      </c>
      <c r="C207" s="580">
        <f t="shared" si="19"/>
        <v>69198.299999999988</v>
      </c>
      <c r="D207" s="580">
        <f t="shared" si="19"/>
        <v>52679.557000000001</v>
      </c>
      <c r="E207" s="579">
        <f t="shared" si="19"/>
        <v>83362133721</v>
      </c>
      <c r="F207" s="580">
        <v>82</v>
      </c>
      <c r="G207" s="580">
        <v>69189.909999999989</v>
      </c>
      <c r="H207" s="580">
        <v>52679.557000000001</v>
      </c>
      <c r="I207" s="579">
        <v>83362133721</v>
      </c>
      <c r="J207" s="580">
        <v>1</v>
      </c>
      <c r="K207" s="580">
        <v>8.39</v>
      </c>
      <c r="L207" s="580">
        <v>0</v>
      </c>
      <c r="M207" s="581">
        <v>0</v>
      </c>
      <c r="N207" s="97"/>
      <c r="O207" s="97"/>
      <c r="P207" s="97"/>
      <c r="Q207" s="97"/>
      <c r="R207" s="97"/>
      <c r="S207" s="97"/>
      <c r="T207" s="97"/>
      <c r="U207" s="97"/>
      <c r="V207" s="97"/>
      <c r="W207" s="97"/>
      <c r="X207" s="97"/>
      <c r="Y207" s="97"/>
    </row>
    <row r="208" spans="1:25" s="94" customFormat="1" ht="17.100000000000001" customHeight="1">
      <c r="A208" s="589" t="s">
        <v>633</v>
      </c>
      <c r="B208" s="580">
        <f t="shared" si="19"/>
        <v>32</v>
      </c>
      <c r="C208" s="580">
        <f t="shared" si="19"/>
        <v>80237.279999999999</v>
      </c>
      <c r="D208" s="580">
        <f t="shared" si="19"/>
        <v>24065.487000000001</v>
      </c>
      <c r="E208" s="579">
        <f t="shared" si="19"/>
        <v>9770548809</v>
      </c>
      <c r="F208" s="580">
        <v>32</v>
      </c>
      <c r="G208" s="580">
        <v>80237.279999999999</v>
      </c>
      <c r="H208" s="580">
        <v>24065.487000000001</v>
      </c>
      <c r="I208" s="579">
        <v>9770548809</v>
      </c>
      <c r="J208" s="580">
        <v>0</v>
      </c>
      <c r="K208" s="580">
        <v>0</v>
      </c>
      <c r="L208" s="580">
        <v>0</v>
      </c>
      <c r="M208" s="581">
        <v>0</v>
      </c>
      <c r="N208" s="97"/>
      <c r="O208" s="97"/>
      <c r="P208" s="97"/>
      <c r="Q208" s="97"/>
      <c r="R208" s="97"/>
      <c r="S208" s="97"/>
      <c r="T208" s="97"/>
      <c r="U208" s="97"/>
      <c r="V208" s="97"/>
      <c r="W208" s="97"/>
      <c r="X208" s="97"/>
      <c r="Y208" s="97"/>
    </row>
    <row r="209" spans="1:25" s="94" customFormat="1" ht="17.100000000000001" customHeight="1">
      <c r="A209" s="589" t="s">
        <v>634</v>
      </c>
      <c r="B209" s="580">
        <f t="shared" si="19"/>
        <v>117</v>
      </c>
      <c r="C209" s="580">
        <f t="shared" si="19"/>
        <v>129633.49</v>
      </c>
      <c r="D209" s="580">
        <f t="shared" si="19"/>
        <v>64541.546999999999</v>
      </c>
      <c r="E209" s="579">
        <f t="shared" si="19"/>
        <v>47594724760</v>
      </c>
      <c r="F209" s="580">
        <v>112</v>
      </c>
      <c r="G209" s="580">
        <v>126996.78</v>
      </c>
      <c r="H209" s="580">
        <v>61904.837</v>
      </c>
      <c r="I209" s="579">
        <v>44850299960</v>
      </c>
      <c r="J209" s="580">
        <v>5</v>
      </c>
      <c r="K209" s="580">
        <v>2636.7100000000005</v>
      </c>
      <c r="L209" s="580">
        <v>2636.7100000000005</v>
      </c>
      <c r="M209" s="581">
        <v>2744424800</v>
      </c>
      <c r="N209" s="97"/>
      <c r="O209" s="97"/>
      <c r="P209" s="97"/>
      <c r="Q209" s="97"/>
      <c r="R209" s="97"/>
      <c r="S209" s="97"/>
      <c r="T209" s="97"/>
      <c r="U209" s="97"/>
      <c r="V209" s="97"/>
      <c r="W209" s="97"/>
      <c r="X209" s="97"/>
      <c r="Y209" s="97"/>
    </row>
    <row r="210" spans="1:25" s="94" customFormat="1" ht="17.100000000000001" customHeight="1">
      <c r="A210" s="589" t="s">
        <v>635</v>
      </c>
      <c r="B210" s="580">
        <f t="shared" si="19"/>
        <v>0</v>
      </c>
      <c r="C210" s="580">
        <f t="shared" si="19"/>
        <v>0</v>
      </c>
      <c r="D210" s="580">
        <f t="shared" si="19"/>
        <v>0</v>
      </c>
      <c r="E210" s="579">
        <f t="shared" si="19"/>
        <v>0</v>
      </c>
      <c r="F210" s="580">
        <v>0</v>
      </c>
      <c r="G210" s="580">
        <v>0</v>
      </c>
      <c r="H210" s="580">
        <v>0</v>
      </c>
      <c r="I210" s="579">
        <v>0</v>
      </c>
      <c r="J210" s="580">
        <v>0</v>
      </c>
      <c r="K210" s="580">
        <v>0</v>
      </c>
      <c r="L210" s="580">
        <v>0</v>
      </c>
      <c r="M210" s="581">
        <v>0</v>
      </c>
      <c r="N210" s="97"/>
      <c r="O210" s="97"/>
      <c r="P210" s="97"/>
      <c r="Q210" s="97"/>
      <c r="R210" s="97"/>
      <c r="S210" s="97"/>
      <c r="T210" s="97"/>
      <c r="U210" s="97"/>
      <c r="V210" s="97"/>
      <c r="W210" s="97"/>
      <c r="X210" s="97"/>
      <c r="Y210" s="97"/>
    </row>
    <row r="211" spans="1:25" s="94" customFormat="1" ht="17.100000000000001" customHeight="1">
      <c r="A211" s="589" t="s">
        <v>636</v>
      </c>
      <c r="B211" s="580">
        <f t="shared" si="19"/>
        <v>7</v>
      </c>
      <c r="C211" s="580">
        <f t="shared" si="19"/>
        <v>30171.439999999999</v>
      </c>
      <c r="D211" s="580">
        <f t="shared" si="19"/>
        <v>15496.9</v>
      </c>
      <c r="E211" s="579">
        <f t="shared" si="19"/>
        <v>2051490250</v>
      </c>
      <c r="F211" s="580">
        <v>6</v>
      </c>
      <c r="G211" s="580">
        <v>29940.89</v>
      </c>
      <c r="H211" s="580">
        <v>15496.9</v>
      </c>
      <c r="I211" s="579">
        <v>2051490250</v>
      </c>
      <c r="J211" s="580">
        <v>1</v>
      </c>
      <c r="K211" s="580">
        <v>230.55</v>
      </c>
      <c r="L211" s="580">
        <v>0</v>
      </c>
      <c r="M211" s="581">
        <v>0</v>
      </c>
      <c r="N211" s="97"/>
      <c r="O211" s="97"/>
      <c r="P211" s="97"/>
      <c r="Q211" s="97"/>
      <c r="R211" s="97"/>
      <c r="S211" s="97"/>
      <c r="T211" s="97"/>
      <c r="U211" s="97"/>
      <c r="V211" s="97"/>
      <c r="W211" s="97"/>
      <c r="X211" s="97"/>
      <c r="Y211" s="97"/>
    </row>
    <row r="212" spans="1:25" s="94" customFormat="1" ht="17.100000000000001" customHeight="1">
      <c r="A212" s="589" t="s">
        <v>637</v>
      </c>
      <c r="B212" s="580">
        <f t="shared" si="19"/>
        <v>6</v>
      </c>
      <c r="C212" s="580">
        <f t="shared" si="19"/>
        <v>12993.140000000001</v>
      </c>
      <c r="D212" s="580">
        <f t="shared" si="19"/>
        <v>2507.5300000000002</v>
      </c>
      <c r="E212" s="579">
        <f t="shared" si="19"/>
        <v>0</v>
      </c>
      <c r="F212" s="580">
        <v>6</v>
      </c>
      <c r="G212" s="580">
        <v>12993.140000000001</v>
      </c>
      <c r="H212" s="580">
        <v>2507.5300000000002</v>
      </c>
      <c r="I212" s="579">
        <v>0</v>
      </c>
      <c r="J212" s="580">
        <v>0</v>
      </c>
      <c r="K212" s="580">
        <v>0</v>
      </c>
      <c r="L212" s="580">
        <v>0</v>
      </c>
      <c r="M212" s="581">
        <v>0</v>
      </c>
      <c r="N212" s="97"/>
      <c r="O212" s="97"/>
      <c r="P212" s="97"/>
      <c r="Q212" s="97"/>
      <c r="R212" s="97"/>
      <c r="S212" s="97"/>
      <c r="T212" s="97"/>
      <c r="U212" s="97"/>
      <c r="V212" s="97"/>
      <c r="W212" s="97"/>
      <c r="X212" s="97"/>
      <c r="Y212" s="97"/>
    </row>
    <row r="213" spans="1:25" s="94" customFormat="1" ht="17.100000000000001" customHeight="1">
      <c r="A213" s="589" t="s">
        <v>638</v>
      </c>
      <c r="B213" s="580">
        <f t="shared" si="19"/>
        <v>4</v>
      </c>
      <c r="C213" s="580">
        <f t="shared" si="19"/>
        <v>349802.95999999996</v>
      </c>
      <c r="D213" s="580">
        <f t="shared" si="19"/>
        <v>1209515.92</v>
      </c>
      <c r="E213" s="579">
        <f t="shared" si="19"/>
        <v>374199680</v>
      </c>
      <c r="F213" s="580">
        <v>4</v>
      </c>
      <c r="G213" s="580">
        <v>349802.95999999996</v>
      </c>
      <c r="H213" s="580">
        <v>1209515.92</v>
      </c>
      <c r="I213" s="579">
        <v>374199680</v>
      </c>
      <c r="J213" s="580">
        <v>0</v>
      </c>
      <c r="K213" s="580">
        <v>0</v>
      </c>
      <c r="L213" s="580">
        <v>0</v>
      </c>
      <c r="M213" s="581">
        <v>0</v>
      </c>
      <c r="N213" s="97"/>
      <c r="O213" s="97"/>
      <c r="P213" s="97"/>
      <c r="Q213" s="97"/>
      <c r="R213" s="97"/>
      <c r="S213" s="97"/>
      <c r="T213" s="97"/>
      <c r="U213" s="97"/>
      <c r="V213" s="97"/>
      <c r="W213" s="97"/>
      <c r="X213" s="97"/>
      <c r="Y213" s="97"/>
    </row>
    <row r="214" spans="1:25" s="94" customFormat="1" ht="17.100000000000001" customHeight="1">
      <c r="A214" s="589" t="s">
        <v>639</v>
      </c>
      <c r="B214" s="580">
        <f t="shared" si="19"/>
        <v>5</v>
      </c>
      <c r="C214" s="580">
        <f t="shared" si="19"/>
        <v>8969.36</v>
      </c>
      <c r="D214" s="580">
        <f t="shared" si="19"/>
        <v>1907.6200000000001</v>
      </c>
      <c r="E214" s="579">
        <f t="shared" si="19"/>
        <v>67132057</v>
      </c>
      <c r="F214" s="580">
        <v>4</v>
      </c>
      <c r="G214" s="580">
        <v>8098.3</v>
      </c>
      <c r="H214" s="580">
        <v>1907.6200000000001</v>
      </c>
      <c r="I214" s="579">
        <v>67132057</v>
      </c>
      <c r="J214" s="580">
        <v>1</v>
      </c>
      <c r="K214" s="580">
        <v>871.06</v>
      </c>
      <c r="L214" s="580">
        <v>0</v>
      </c>
      <c r="M214" s="581">
        <v>0</v>
      </c>
      <c r="N214" s="97"/>
      <c r="O214" s="97"/>
      <c r="P214" s="97"/>
      <c r="Q214" s="97"/>
      <c r="R214" s="97"/>
      <c r="S214" s="97"/>
      <c r="T214" s="97"/>
      <c r="U214" s="97"/>
      <c r="V214" s="97"/>
      <c r="W214" s="97"/>
      <c r="X214" s="97"/>
      <c r="Y214" s="97"/>
    </row>
    <row r="215" spans="1:25" s="94" customFormat="1" ht="17.100000000000001" customHeight="1">
      <c r="A215" s="589" t="s">
        <v>640</v>
      </c>
      <c r="B215" s="580">
        <f t="shared" si="19"/>
        <v>0</v>
      </c>
      <c r="C215" s="580">
        <f t="shared" si="19"/>
        <v>0</v>
      </c>
      <c r="D215" s="580">
        <f t="shared" si="19"/>
        <v>0</v>
      </c>
      <c r="E215" s="579">
        <f t="shared" si="19"/>
        <v>0</v>
      </c>
      <c r="F215" s="580">
        <v>0</v>
      </c>
      <c r="G215" s="580">
        <v>0</v>
      </c>
      <c r="H215" s="580">
        <v>0</v>
      </c>
      <c r="I215" s="579">
        <v>0</v>
      </c>
      <c r="J215" s="580">
        <v>0</v>
      </c>
      <c r="K215" s="580">
        <v>0</v>
      </c>
      <c r="L215" s="580">
        <v>0</v>
      </c>
      <c r="M215" s="581">
        <v>0</v>
      </c>
      <c r="N215" s="97"/>
      <c r="O215" s="97"/>
      <c r="P215" s="97"/>
      <c r="Q215" s="97"/>
      <c r="R215" s="97"/>
      <c r="S215" s="97"/>
      <c r="T215" s="97"/>
      <c r="U215" s="97"/>
      <c r="V215" s="97"/>
      <c r="W215" s="97"/>
      <c r="X215" s="97"/>
      <c r="Y215" s="97"/>
    </row>
    <row r="216" spans="1:25" s="94" customFormat="1" ht="17.100000000000001" customHeight="1">
      <c r="A216" s="589" t="s">
        <v>641</v>
      </c>
      <c r="B216" s="580">
        <f t="shared" si="19"/>
        <v>0</v>
      </c>
      <c r="C216" s="580">
        <f t="shared" si="19"/>
        <v>0</v>
      </c>
      <c r="D216" s="580">
        <f t="shared" si="19"/>
        <v>0</v>
      </c>
      <c r="E216" s="579">
        <f t="shared" si="19"/>
        <v>0</v>
      </c>
      <c r="F216" s="580">
        <v>0</v>
      </c>
      <c r="G216" s="580">
        <v>0</v>
      </c>
      <c r="H216" s="580">
        <v>0</v>
      </c>
      <c r="I216" s="579">
        <v>0</v>
      </c>
      <c r="J216" s="580">
        <v>0</v>
      </c>
      <c r="K216" s="580">
        <v>0</v>
      </c>
      <c r="L216" s="580">
        <v>0</v>
      </c>
      <c r="M216" s="581">
        <v>0</v>
      </c>
      <c r="N216" s="97"/>
      <c r="O216" s="97"/>
      <c r="P216" s="97"/>
      <c r="Q216" s="97"/>
      <c r="R216" s="97"/>
      <c r="S216" s="97"/>
      <c r="T216" s="97"/>
      <c r="U216" s="97"/>
      <c r="V216" s="97"/>
      <c r="W216" s="97"/>
      <c r="X216" s="97"/>
      <c r="Y216" s="97"/>
    </row>
    <row r="217" spans="1:25" s="94" customFormat="1" ht="17.100000000000001" customHeight="1">
      <c r="A217" s="589" t="s">
        <v>642</v>
      </c>
      <c r="B217" s="580">
        <f t="shared" si="19"/>
        <v>6</v>
      </c>
      <c r="C217" s="580">
        <f t="shared" si="19"/>
        <v>15813.490000000002</v>
      </c>
      <c r="D217" s="580">
        <f t="shared" si="19"/>
        <v>944</v>
      </c>
      <c r="E217" s="579">
        <f t="shared" si="19"/>
        <v>11720000000</v>
      </c>
      <c r="F217" s="580">
        <v>6</v>
      </c>
      <c r="G217" s="580">
        <v>15813.490000000002</v>
      </c>
      <c r="H217" s="580">
        <v>944</v>
      </c>
      <c r="I217" s="579">
        <v>11720000000</v>
      </c>
      <c r="J217" s="580">
        <v>0</v>
      </c>
      <c r="K217" s="580">
        <v>0</v>
      </c>
      <c r="L217" s="580">
        <v>0</v>
      </c>
      <c r="M217" s="581">
        <v>0</v>
      </c>
      <c r="N217" s="97"/>
      <c r="O217" s="97"/>
      <c r="P217" s="97"/>
      <c r="Q217" s="97"/>
      <c r="R217" s="97"/>
      <c r="S217" s="97"/>
      <c r="T217" s="97"/>
      <c r="U217" s="97"/>
      <c r="V217" s="97"/>
      <c r="W217" s="97"/>
      <c r="X217" s="97"/>
      <c r="Y217" s="97"/>
    </row>
    <row r="218" spans="1:25" s="94" customFormat="1" ht="17.100000000000001" customHeight="1">
      <c r="A218" s="589" t="s">
        <v>643</v>
      </c>
      <c r="B218" s="580">
        <f t="shared" si="19"/>
        <v>0</v>
      </c>
      <c r="C218" s="580">
        <f t="shared" si="19"/>
        <v>0</v>
      </c>
      <c r="D218" s="580">
        <f t="shared" si="19"/>
        <v>0</v>
      </c>
      <c r="E218" s="579">
        <f t="shared" si="19"/>
        <v>0</v>
      </c>
      <c r="F218" s="580">
        <v>0</v>
      </c>
      <c r="G218" s="580">
        <v>0</v>
      </c>
      <c r="H218" s="580">
        <v>0</v>
      </c>
      <c r="I218" s="579">
        <v>0</v>
      </c>
      <c r="J218" s="580">
        <v>0</v>
      </c>
      <c r="K218" s="580">
        <v>0</v>
      </c>
      <c r="L218" s="580">
        <v>0</v>
      </c>
      <c r="M218" s="581">
        <v>0</v>
      </c>
      <c r="N218" s="97"/>
      <c r="O218" s="97"/>
      <c r="P218" s="97"/>
      <c r="Q218" s="97"/>
      <c r="R218" s="97"/>
      <c r="S218" s="97"/>
      <c r="T218" s="97"/>
      <c r="U218" s="97"/>
      <c r="V218" s="97"/>
      <c r="W218" s="97"/>
      <c r="X218" s="97"/>
      <c r="Y218" s="97"/>
    </row>
    <row r="219" spans="1:25" s="94" customFormat="1" ht="17.100000000000001" customHeight="1">
      <c r="A219" s="589" t="s">
        <v>658</v>
      </c>
      <c r="B219" s="580">
        <f t="shared" si="19"/>
        <v>1</v>
      </c>
      <c r="C219" s="580">
        <f t="shared" si="19"/>
        <v>0.01</v>
      </c>
      <c r="D219" s="580">
        <f t="shared" si="19"/>
        <v>3</v>
      </c>
      <c r="E219" s="579">
        <f t="shared" si="19"/>
        <v>7247227</v>
      </c>
      <c r="F219" s="580">
        <v>1</v>
      </c>
      <c r="G219" s="580">
        <v>0.01</v>
      </c>
      <c r="H219" s="580">
        <v>3</v>
      </c>
      <c r="I219" s="579">
        <v>7247227</v>
      </c>
      <c r="J219" s="580">
        <v>0</v>
      </c>
      <c r="K219" s="580">
        <v>0</v>
      </c>
      <c r="L219" s="580">
        <v>0</v>
      </c>
      <c r="M219" s="581">
        <v>0</v>
      </c>
      <c r="N219" s="97"/>
      <c r="O219" s="97"/>
      <c r="P219" s="97"/>
      <c r="Q219" s="97"/>
      <c r="R219" s="97"/>
      <c r="S219" s="97"/>
      <c r="T219" s="97"/>
      <c r="U219" s="97"/>
      <c r="V219" s="97"/>
      <c r="W219" s="97"/>
      <c r="X219" s="97"/>
      <c r="Y219" s="97"/>
    </row>
    <row r="220" spans="1:25" s="94" customFormat="1" ht="17.100000000000001" customHeight="1">
      <c r="A220" s="589" t="s">
        <v>659</v>
      </c>
      <c r="B220" s="580">
        <f t="shared" si="19"/>
        <v>0</v>
      </c>
      <c r="C220" s="580">
        <f t="shared" si="19"/>
        <v>0</v>
      </c>
      <c r="D220" s="580">
        <f t="shared" si="19"/>
        <v>0</v>
      </c>
      <c r="E220" s="579">
        <f t="shared" si="19"/>
        <v>0</v>
      </c>
      <c r="F220" s="580">
        <v>0</v>
      </c>
      <c r="G220" s="580">
        <v>0</v>
      </c>
      <c r="H220" s="580">
        <v>0</v>
      </c>
      <c r="I220" s="579">
        <v>0</v>
      </c>
      <c r="J220" s="580">
        <v>0</v>
      </c>
      <c r="K220" s="580">
        <v>0</v>
      </c>
      <c r="L220" s="580">
        <v>0</v>
      </c>
      <c r="M220" s="581">
        <v>0</v>
      </c>
      <c r="N220" s="97"/>
      <c r="O220" s="97"/>
      <c r="P220" s="97"/>
      <c r="Q220" s="97"/>
      <c r="R220" s="97"/>
      <c r="S220" s="97"/>
      <c r="T220" s="97"/>
      <c r="U220" s="97"/>
      <c r="V220" s="97"/>
      <c r="W220" s="97"/>
      <c r="X220" s="97"/>
      <c r="Y220" s="97"/>
    </row>
    <row r="221" spans="1:25" s="94" customFormat="1" ht="17.100000000000001" customHeight="1">
      <c r="A221" s="589" t="s">
        <v>660</v>
      </c>
      <c r="B221" s="580">
        <f t="shared" ref="B221:E232" si="20">SUM(F221,J221)</f>
        <v>16</v>
      </c>
      <c r="C221" s="580">
        <f t="shared" si="20"/>
        <v>61501.539999999994</v>
      </c>
      <c r="D221" s="580">
        <f t="shared" si="20"/>
        <v>7769.2889999999989</v>
      </c>
      <c r="E221" s="579">
        <f t="shared" si="20"/>
        <v>602268000</v>
      </c>
      <c r="F221" s="580">
        <v>12</v>
      </c>
      <c r="G221" s="580">
        <v>46019.119999999995</v>
      </c>
      <c r="H221" s="580">
        <v>7769.2889999999989</v>
      </c>
      <c r="I221" s="579">
        <v>602268000</v>
      </c>
      <c r="J221" s="580">
        <v>4</v>
      </c>
      <c r="K221" s="580">
        <v>15482.419999999998</v>
      </c>
      <c r="L221" s="580">
        <v>0</v>
      </c>
      <c r="M221" s="581">
        <v>0</v>
      </c>
      <c r="N221" s="97"/>
      <c r="O221" s="97"/>
      <c r="P221" s="97"/>
      <c r="Q221" s="97"/>
      <c r="R221" s="97"/>
      <c r="S221" s="97"/>
      <c r="T221" s="97"/>
      <c r="U221" s="97"/>
      <c r="V221" s="97"/>
      <c r="W221" s="97"/>
      <c r="X221" s="97"/>
      <c r="Y221" s="97"/>
    </row>
    <row r="222" spans="1:25" s="94" customFormat="1" ht="17.100000000000001" customHeight="1">
      <c r="A222" s="589" t="s">
        <v>661</v>
      </c>
      <c r="B222" s="580">
        <f t="shared" si="20"/>
        <v>1</v>
      </c>
      <c r="C222" s="580">
        <f t="shared" si="20"/>
        <v>32.020000000000003</v>
      </c>
      <c r="D222" s="580">
        <f t="shared" si="20"/>
        <v>0</v>
      </c>
      <c r="E222" s="579">
        <f t="shared" si="20"/>
        <v>0</v>
      </c>
      <c r="F222" s="580">
        <v>1</v>
      </c>
      <c r="G222" s="580">
        <v>32.020000000000003</v>
      </c>
      <c r="H222" s="580">
        <v>0</v>
      </c>
      <c r="I222" s="579">
        <v>0</v>
      </c>
      <c r="J222" s="580">
        <v>0</v>
      </c>
      <c r="K222" s="580">
        <v>0</v>
      </c>
      <c r="L222" s="580">
        <v>0</v>
      </c>
      <c r="M222" s="581">
        <v>0</v>
      </c>
      <c r="N222" s="97"/>
      <c r="O222" s="97"/>
      <c r="P222" s="97"/>
      <c r="Q222" s="97"/>
      <c r="R222" s="97"/>
      <c r="S222" s="97"/>
      <c r="T222" s="97"/>
      <c r="U222" s="97"/>
      <c r="V222" s="97"/>
      <c r="W222" s="97"/>
      <c r="X222" s="97"/>
      <c r="Y222" s="97"/>
    </row>
    <row r="223" spans="1:25" s="94" customFormat="1" ht="17.100000000000001" customHeight="1">
      <c r="A223" s="589" t="s">
        <v>662</v>
      </c>
      <c r="B223" s="580">
        <f t="shared" si="20"/>
        <v>0</v>
      </c>
      <c r="C223" s="580">
        <f t="shared" si="20"/>
        <v>0</v>
      </c>
      <c r="D223" s="580">
        <f t="shared" si="20"/>
        <v>0</v>
      </c>
      <c r="E223" s="579">
        <f t="shared" si="20"/>
        <v>0</v>
      </c>
      <c r="F223" s="580">
        <v>0</v>
      </c>
      <c r="G223" s="580">
        <v>0</v>
      </c>
      <c r="H223" s="580">
        <v>0</v>
      </c>
      <c r="I223" s="579">
        <v>0</v>
      </c>
      <c r="J223" s="580">
        <v>0</v>
      </c>
      <c r="K223" s="580">
        <v>0</v>
      </c>
      <c r="L223" s="580">
        <v>0</v>
      </c>
      <c r="M223" s="581">
        <v>0</v>
      </c>
      <c r="N223" s="97"/>
      <c r="O223" s="97"/>
      <c r="P223" s="97"/>
      <c r="Q223" s="97"/>
      <c r="R223" s="97"/>
      <c r="S223" s="97"/>
      <c r="T223" s="97"/>
      <c r="U223" s="97"/>
      <c r="V223" s="97"/>
      <c r="W223" s="97"/>
      <c r="X223" s="97"/>
      <c r="Y223" s="97"/>
    </row>
    <row r="224" spans="1:25" s="94" customFormat="1" ht="17.100000000000001" customHeight="1">
      <c r="A224" s="589" t="s">
        <v>663</v>
      </c>
      <c r="B224" s="580">
        <f t="shared" si="20"/>
        <v>18</v>
      </c>
      <c r="C224" s="580">
        <f t="shared" si="20"/>
        <v>28887.79</v>
      </c>
      <c r="D224" s="580">
        <f t="shared" si="20"/>
        <v>22331.932999999997</v>
      </c>
      <c r="E224" s="579">
        <f t="shared" si="20"/>
        <v>5720282836</v>
      </c>
      <c r="F224" s="580">
        <v>7</v>
      </c>
      <c r="G224" s="580">
        <v>27690.370000000003</v>
      </c>
      <c r="H224" s="580">
        <v>22331.932999999997</v>
      </c>
      <c r="I224" s="579">
        <v>5720282836</v>
      </c>
      <c r="J224" s="580">
        <v>11</v>
      </c>
      <c r="K224" s="580">
        <v>1197.42</v>
      </c>
      <c r="L224" s="580">
        <v>0</v>
      </c>
      <c r="M224" s="581">
        <v>0</v>
      </c>
      <c r="N224" s="97"/>
      <c r="O224" s="97"/>
      <c r="P224" s="97"/>
      <c r="Q224" s="97"/>
      <c r="R224" s="97"/>
      <c r="S224" s="97"/>
      <c r="T224" s="97"/>
      <c r="U224" s="97"/>
      <c r="V224" s="97"/>
      <c r="W224" s="97"/>
      <c r="X224" s="97"/>
      <c r="Y224" s="97"/>
    </row>
    <row r="225" spans="1:25" s="94" customFormat="1" ht="17.100000000000001" customHeight="1">
      <c r="A225" s="589" t="s">
        <v>664</v>
      </c>
      <c r="B225" s="580">
        <f t="shared" si="20"/>
        <v>2</v>
      </c>
      <c r="C225" s="580">
        <f t="shared" si="20"/>
        <v>91814.58</v>
      </c>
      <c r="D225" s="580">
        <f t="shared" si="20"/>
        <v>194156.73500000002</v>
      </c>
      <c r="E225" s="579">
        <f t="shared" si="20"/>
        <v>8016057444</v>
      </c>
      <c r="F225" s="580">
        <v>2</v>
      </c>
      <c r="G225" s="580">
        <v>91814.58</v>
      </c>
      <c r="H225" s="580">
        <v>194156.73500000002</v>
      </c>
      <c r="I225" s="579">
        <v>8016057444</v>
      </c>
      <c r="J225" s="580">
        <v>0</v>
      </c>
      <c r="K225" s="580">
        <v>0</v>
      </c>
      <c r="L225" s="580">
        <v>0</v>
      </c>
      <c r="M225" s="581">
        <v>0</v>
      </c>
      <c r="N225" s="97"/>
      <c r="O225" s="97"/>
      <c r="P225" s="97"/>
      <c r="Q225" s="97"/>
      <c r="R225" s="97"/>
      <c r="S225" s="97"/>
      <c r="T225" s="97"/>
      <c r="U225" s="97"/>
      <c r="V225" s="97"/>
      <c r="W225" s="97"/>
      <c r="X225" s="97"/>
      <c r="Y225" s="97"/>
    </row>
    <row r="226" spans="1:25" s="94" customFormat="1" ht="17.100000000000001" customHeight="1">
      <c r="A226" s="589" t="s">
        <v>665</v>
      </c>
      <c r="B226" s="580">
        <f t="shared" si="20"/>
        <v>0</v>
      </c>
      <c r="C226" s="580">
        <f t="shared" si="20"/>
        <v>0</v>
      </c>
      <c r="D226" s="580">
        <f t="shared" si="20"/>
        <v>0</v>
      </c>
      <c r="E226" s="579">
        <f t="shared" si="20"/>
        <v>0</v>
      </c>
      <c r="F226" s="580">
        <v>0</v>
      </c>
      <c r="G226" s="580">
        <v>0</v>
      </c>
      <c r="H226" s="580">
        <v>0</v>
      </c>
      <c r="I226" s="579">
        <v>0</v>
      </c>
      <c r="J226" s="580">
        <v>0</v>
      </c>
      <c r="K226" s="580">
        <v>0</v>
      </c>
      <c r="L226" s="580">
        <v>0</v>
      </c>
      <c r="M226" s="581">
        <v>0</v>
      </c>
      <c r="N226" s="97"/>
      <c r="O226" s="97"/>
      <c r="P226" s="97"/>
      <c r="Q226" s="97"/>
      <c r="R226" s="97"/>
      <c r="S226" s="97"/>
      <c r="T226" s="97"/>
      <c r="U226" s="97"/>
      <c r="V226" s="97"/>
      <c r="W226" s="97"/>
      <c r="X226" s="97"/>
      <c r="Y226" s="97"/>
    </row>
    <row r="227" spans="1:25" s="94" customFormat="1" ht="17.100000000000001" customHeight="1">
      <c r="A227" s="589" t="s">
        <v>666</v>
      </c>
      <c r="B227" s="580">
        <f t="shared" si="20"/>
        <v>0</v>
      </c>
      <c r="C227" s="580">
        <f t="shared" si="20"/>
        <v>0</v>
      </c>
      <c r="D227" s="580">
        <f t="shared" si="20"/>
        <v>0</v>
      </c>
      <c r="E227" s="579">
        <f t="shared" si="20"/>
        <v>0</v>
      </c>
      <c r="F227" s="580">
        <v>0</v>
      </c>
      <c r="G227" s="580">
        <v>0</v>
      </c>
      <c r="H227" s="580">
        <v>0</v>
      </c>
      <c r="I227" s="579">
        <v>0</v>
      </c>
      <c r="J227" s="580">
        <v>0</v>
      </c>
      <c r="K227" s="580">
        <v>0</v>
      </c>
      <c r="L227" s="580">
        <v>0</v>
      </c>
      <c r="M227" s="581">
        <v>0</v>
      </c>
      <c r="N227" s="97"/>
      <c r="O227" s="97"/>
      <c r="P227" s="97"/>
      <c r="Q227" s="97"/>
      <c r="R227" s="97"/>
      <c r="S227" s="97"/>
      <c r="T227" s="97"/>
      <c r="U227" s="97"/>
      <c r="V227" s="97"/>
      <c r="W227" s="97"/>
      <c r="X227" s="97"/>
      <c r="Y227" s="97"/>
    </row>
    <row r="228" spans="1:25" s="94" customFormat="1" ht="17.100000000000001" customHeight="1">
      <c r="A228" s="589" t="s">
        <v>553</v>
      </c>
      <c r="B228" s="580">
        <f t="shared" si="20"/>
        <v>6</v>
      </c>
      <c r="C228" s="580">
        <f t="shared" si="20"/>
        <v>60332.929999999993</v>
      </c>
      <c r="D228" s="580">
        <f t="shared" si="20"/>
        <v>46701</v>
      </c>
      <c r="E228" s="579">
        <f t="shared" si="20"/>
        <v>1261755429</v>
      </c>
      <c r="F228" s="580">
        <v>6</v>
      </c>
      <c r="G228" s="580">
        <v>60332.929999999993</v>
      </c>
      <c r="H228" s="580">
        <v>46701</v>
      </c>
      <c r="I228" s="579">
        <v>1261755429</v>
      </c>
      <c r="J228" s="580">
        <v>0</v>
      </c>
      <c r="K228" s="580">
        <v>0</v>
      </c>
      <c r="L228" s="580">
        <v>0</v>
      </c>
      <c r="M228" s="581">
        <v>0</v>
      </c>
      <c r="N228" s="97"/>
      <c r="O228" s="97"/>
      <c r="P228" s="97"/>
      <c r="Q228" s="97"/>
      <c r="R228" s="97"/>
      <c r="S228" s="97"/>
      <c r="T228" s="97"/>
      <c r="U228" s="97"/>
      <c r="V228" s="97"/>
      <c r="W228" s="97"/>
      <c r="X228" s="97"/>
      <c r="Y228" s="97"/>
    </row>
    <row r="229" spans="1:25" s="94" customFormat="1" ht="17.100000000000001" customHeight="1">
      <c r="A229" s="589" t="s">
        <v>667</v>
      </c>
      <c r="B229" s="580">
        <f t="shared" si="20"/>
        <v>38</v>
      </c>
      <c r="C229" s="580">
        <f t="shared" si="20"/>
        <v>440895.68999999994</v>
      </c>
      <c r="D229" s="580">
        <f t="shared" si="20"/>
        <v>356095.66899999999</v>
      </c>
      <c r="E229" s="579">
        <f t="shared" si="20"/>
        <v>441084730820</v>
      </c>
      <c r="F229" s="580">
        <v>22</v>
      </c>
      <c r="G229" s="580">
        <v>209918.91999999998</v>
      </c>
      <c r="H229" s="580">
        <v>125630.00099999999</v>
      </c>
      <c r="I229" s="579">
        <v>297494238820</v>
      </c>
      <c r="J229" s="580">
        <v>16</v>
      </c>
      <c r="K229" s="580">
        <v>230976.77</v>
      </c>
      <c r="L229" s="580">
        <v>230465.66799999998</v>
      </c>
      <c r="M229" s="581">
        <v>143590492000</v>
      </c>
      <c r="N229" s="97"/>
      <c r="O229" s="97"/>
      <c r="P229" s="97"/>
      <c r="Q229" s="97"/>
      <c r="R229" s="97"/>
      <c r="S229" s="97"/>
      <c r="T229" s="97"/>
      <c r="U229" s="97"/>
      <c r="V229" s="97"/>
      <c r="W229" s="97"/>
      <c r="X229" s="97"/>
      <c r="Y229" s="97"/>
    </row>
    <row r="230" spans="1:25" s="94" customFormat="1" ht="17.100000000000001" customHeight="1">
      <c r="A230" s="589" t="s">
        <v>668</v>
      </c>
      <c r="B230" s="580">
        <f t="shared" si="20"/>
        <v>8</v>
      </c>
      <c r="C230" s="580">
        <f t="shared" si="20"/>
        <v>34744.49</v>
      </c>
      <c r="D230" s="580">
        <f t="shared" si="20"/>
        <v>34744.49</v>
      </c>
      <c r="E230" s="579">
        <f t="shared" si="20"/>
        <v>4201434539</v>
      </c>
      <c r="F230" s="580">
        <v>6</v>
      </c>
      <c r="G230" s="580">
        <v>12519.73</v>
      </c>
      <c r="H230" s="580">
        <v>12519.73</v>
      </c>
      <c r="I230" s="579">
        <v>1630161839</v>
      </c>
      <c r="J230" s="580">
        <v>2</v>
      </c>
      <c r="K230" s="580">
        <v>22224.76</v>
      </c>
      <c r="L230" s="580">
        <v>22224.76</v>
      </c>
      <c r="M230" s="581">
        <v>2571272700</v>
      </c>
      <c r="N230" s="97"/>
      <c r="O230" s="97"/>
      <c r="P230" s="97"/>
      <c r="Q230" s="97"/>
      <c r="R230" s="97"/>
      <c r="S230" s="97"/>
      <c r="T230" s="97"/>
      <c r="U230" s="97"/>
      <c r="V230" s="97"/>
      <c r="W230" s="97"/>
      <c r="X230" s="97"/>
      <c r="Y230" s="97"/>
    </row>
    <row r="231" spans="1:25" s="94" customFormat="1" ht="17.100000000000001" customHeight="1">
      <c r="A231" s="589" t="s">
        <v>669</v>
      </c>
      <c r="B231" s="580">
        <f t="shared" si="20"/>
        <v>19</v>
      </c>
      <c r="C231" s="580">
        <f t="shared" si="20"/>
        <v>338013.7</v>
      </c>
      <c r="D231" s="580">
        <f t="shared" si="20"/>
        <v>291976.46800000005</v>
      </c>
      <c r="E231" s="579">
        <f t="shared" si="20"/>
        <v>32413794678</v>
      </c>
      <c r="F231" s="580">
        <v>18</v>
      </c>
      <c r="G231" s="580">
        <v>338012.77</v>
      </c>
      <c r="H231" s="580">
        <v>291976.46800000005</v>
      </c>
      <c r="I231" s="579">
        <v>32413794678</v>
      </c>
      <c r="J231" s="580">
        <v>1</v>
      </c>
      <c r="K231" s="580">
        <v>0.93</v>
      </c>
      <c r="L231" s="580">
        <v>0</v>
      </c>
      <c r="M231" s="581">
        <v>0</v>
      </c>
      <c r="N231" s="97"/>
      <c r="O231" s="97"/>
      <c r="P231" s="97"/>
      <c r="Q231" s="97"/>
      <c r="R231" s="97"/>
      <c r="S231" s="97"/>
      <c r="T231" s="97"/>
      <c r="U231" s="97"/>
      <c r="V231" s="97"/>
      <c r="W231" s="97"/>
      <c r="X231" s="97"/>
      <c r="Y231" s="97"/>
    </row>
    <row r="232" spans="1:25" s="94" customFormat="1" ht="17.100000000000001" customHeight="1" thickBot="1">
      <c r="A232" s="590" t="s">
        <v>670</v>
      </c>
      <c r="B232" s="585">
        <f t="shared" si="20"/>
        <v>14</v>
      </c>
      <c r="C232" s="585">
        <f t="shared" si="20"/>
        <v>10897.32</v>
      </c>
      <c r="D232" s="585">
        <f t="shared" si="20"/>
        <v>0</v>
      </c>
      <c r="E232" s="584">
        <f t="shared" si="20"/>
        <v>0</v>
      </c>
      <c r="F232" s="585">
        <v>2</v>
      </c>
      <c r="G232" s="585">
        <v>9275.15</v>
      </c>
      <c r="H232" s="585">
        <v>0</v>
      </c>
      <c r="I232" s="584">
        <v>0</v>
      </c>
      <c r="J232" s="585">
        <v>12</v>
      </c>
      <c r="K232" s="585">
        <v>1622.17</v>
      </c>
      <c r="L232" s="585">
        <v>0</v>
      </c>
      <c r="M232" s="586">
        <v>0</v>
      </c>
      <c r="N232" s="97"/>
      <c r="O232" s="97"/>
      <c r="P232" s="97"/>
      <c r="Q232" s="97"/>
      <c r="R232" s="97"/>
      <c r="S232" s="97"/>
      <c r="T232" s="97"/>
      <c r="U232" s="97"/>
      <c r="V232" s="97"/>
      <c r="W232" s="97"/>
      <c r="X232" s="97"/>
      <c r="Y232" s="97"/>
    </row>
    <row r="233" spans="1:25" s="94" customFormat="1" ht="18" customHeight="1">
      <c r="A233" s="98"/>
      <c r="B233" s="105"/>
      <c r="C233" s="105"/>
      <c r="D233" s="105"/>
      <c r="E233" s="106"/>
      <c r="F233" s="105"/>
      <c r="G233" s="105"/>
      <c r="H233" s="105"/>
      <c r="I233" s="106"/>
      <c r="J233" s="107"/>
      <c r="K233" s="105"/>
      <c r="L233" s="105"/>
      <c r="M233" s="106"/>
    </row>
    <row r="234" spans="1:25" s="94" customFormat="1" ht="18" customHeight="1" thickBot="1">
      <c r="A234" s="571" t="s">
        <v>621</v>
      </c>
      <c r="B234" s="99"/>
      <c r="C234" s="99"/>
      <c r="D234" s="99"/>
      <c r="E234" s="100"/>
      <c r="F234" s="99"/>
      <c r="G234" s="99"/>
      <c r="H234" s="99"/>
      <c r="I234" s="100"/>
      <c r="J234" s="99"/>
      <c r="K234" s="99"/>
      <c r="L234" s="99"/>
      <c r="M234" s="100"/>
    </row>
    <row r="235" spans="1:25" s="94" customFormat="1" ht="18" customHeight="1">
      <c r="A235" s="807" t="s">
        <v>10</v>
      </c>
      <c r="B235" s="809" t="s">
        <v>555</v>
      </c>
      <c r="C235" s="809"/>
      <c r="D235" s="809"/>
      <c r="E235" s="809"/>
      <c r="F235" s="809" t="s">
        <v>566</v>
      </c>
      <c r="G235" s="809"/>
      <c r="H235" s="809"/>
      <c r="I235" s="809"/>
      <c r="J235" s="809" t="s">
        <v>567</v>
      </c>
      <c r="K235" s="809"/>
      <c r="L235" s="809"/>
      <c r="M235" s="810"/>
    </row>
    <row r="236" spans="1:25" s="94" customFormat="1" ht="50.1" customHeight="1" thickBot="1">
      <c r="A236" s="808"/>
      <c r="B236" s="573" t="s">
        <v>550</v>
      </c>
      <c r="C236" s="573" t="s">
        <v>568</v>
      </c>
      <c r="D236" s="573" t="s">
        <v>551</v>
      </c>
      <c r="E236" s="549" t="s">
        <v>569</v>
      </c>
      <c r="F236" s="573" t="s">
        <v>550</v>
      </c>
      <c r="G236" s="573" t="s">
        <v>568</v>
      </c>
      <c r="H236" s="573" t="s">
        <v>551</v>
      </c>
      <c r="I236" s="549" t="s">
        <v>569</v>
      </c>
      <c r="J236" s="573" t="s">
        <v>80</v>
      </c>
      <c r="K236" s="573" t="s">
        <v>568</v>
      </c>
      <c r="L236" s="573" t="s">
        <v>74</v>
      </c>
      <c r="M236" s="551" t="s">
        <v>81</v>
      </c>
    </row>
    <row r="237" spans="1:25" s="94" customFormat="1" ht="17.100000000000001" customHeight="1" thickBot="1">
      <c r="A237" s="587" t="s">
        <v>555</v>
      </c>
      <c r="B237" s="576">
        <f t="shared" ref="B237:M237" si="21">SUM(B238:B265)</f>
        <v>81</v>
      </c>
      <c r="C237" s="576">
        <f t="shared" si="21"/>
        <v>310525.64000000007</v>
      </c>
      <c r="D237" s="576">
        <f t="shared" si="21"/>
        <v>301662.12399999995</v>
      </c>
      <c r="E237" s="575">
        <f t="shared" si="21"/>
        <v>14065741151</v>
      </c>
      <c r="F237" s="576">
        <f t="shared" si="21"/>
        <v>44</v>
      </c>
      <c r="G237" s="576">
        <f t="shared" si="21"/>
        <v>231522.05</v>
      </c>
      <c r="H237" s="576">
        <f t="shared" si="21"/>
        <v>202252.12400000001</v>
      </c>
      <c r="I237" s="575">
        <f t="shared" si="21"/>
        <v>13004761151</v>
      </c>
      <c r="J237" s="576">
        <f t="shared" si="21"/>
        <v>37</v>
      </c>
      <c r="K237" s="576">
        <f t="shared" si="21"/>
        <v>79003.590000000011</v>
      </c>
      <c r="L237" s="576">
        <f t="shared" si="21"/>
        <v>99410</v>
      </c>
      <c r="M237" s="577">
        <f t="shared" si="21"/>
        <v>1060980000</v>
      </c>
      <c r="N237" s="97"/>
      <c r="O237" s="97"/>
      <c r="P237" s="97"/>
      <c r="Q237" s="97"/>
      <c r="R237" s="97"/>
      <c r="S237" s="97"/>
      <c r="T237" s="97"/>
      <c r="U237" s="97"/>
      <c r="V237" s="97"/>
      <c r="W237" s="97"/>
      <c r="X237" s="97"/>
      <c r="Y237" s="97"/>
    </row>
    <row r="238" spans="1:25" s="94" customFormat="1" ht="17.100000000000001" customHeight="1" thickTop="1">
      <c r="A238" s="588" t="s">
        <v>552</v>
      </c>
      <c r="B238" s="580">
        <f t="shared" ref="B238:E253" si="22">SUM(F238,J238)</f>
        <v>0</v>
      </c>
      <c r="C238" s="580">
        <f t="shared" si="22"/>
        <v>0</v>
      </c>
      <c r="D238" s="580">
        <f t="shared" si="22"/>
        <v>0</v>
      </c>
      <c r="E238" s="579">
        <f t="shared" si="22"/>
        <v>0</v>
      </c>
      <c r="F238" s="580">
        <v>0</v>
      </c>
      <c r="G238" s="580">
        <v>0</v>
      </c>
      <c r="H238" s="580">
        <v>0</v>
      </c>
      <c r="I238" s="579">
        <v>0</v>
      </c>
      <c r="J238" s="580">
        <v>0</v>
      </c>
      <c r="K238" s="580">
        <v>0</v>
      </c>
      <c r="L238" s="580">
        <v>0</v>
      </c>
      <c r="M238" s="581">
        <v>0</v>
      </c>
      <c r="N238" s="97"/>
      <c r="O238" s="97"/>
      <c r="P238" s="97"/>
      <c r="Q238" s="97"/>
      <c r="R238" s="97"/>
      <c r="S238" s="97"/>
      <c r="T238" s="97"/>
      <c r="U238" s="97"/>
      <c r="V238" s="97"/>
      <c r="W238" s="97"/>
      <c r="X238" s="97"/>
      <c r="Y238" s="97"/>
    </row>
    <row r="239" spans="1:25" s="94" customFormat="1" ht="17.100000000000001" customHeight="1">
      <c r="A239" s="589" t="s">
        <v>632</v>
      </c>
      <c r="B239" s="580">
        <f t="shared" si="22"/>
        <v>0</v>
      </c>
      <c r="C239" s="580">
        <f t="shared" si="22"/>
        <v>0</v>
      </c>
      <c r="D239" s="580">
        <f t="shared" si="22"/>
        <v>0</v>
      </c>
      <c r="E239" s="579">
        <f t="shared" si="22"/>
        <v>0</v>
      </c>
      <c r="F239" s="580">
        <v>0</v>
      </c>
      <c r="G239" s="580">
        <v>0</v>
      </c>
      <c r="H239" s="580">
        <v>0</v>
      </c>
      <c r="I239" s="579">
        <v>0</v>
      </c>
      <c r="J239" s="580">
        <v>0</v>
      </c>
      <c r="K239" s="580">
        <v>0</v>
      </c>
      <c r="L239" s="580">
        <v>0</v>
      </c>
      <c r="M239" s="581">
        <v>0</v>
      </c>
      <c r="N239" s="97"/>
      <c r="O239" s="97"/>
      <c r="P239" s="97"/>
      <c r="Q239" s="97"/>
      <c r="R239" s="97"/>
      <c r="S239" s="97"/>
      <c r="T239" s="97"/>
      <c r="U239" s="97"/>
      <c r="V239" s="97"/>
      <c r="W239" s="97"/>
      <c r="X239" s="97"/>
      <c r="Y239" s="97"/>
    </row>
    <row r="240" spans="1:25" s="94" customFormat="1" ht="17.100000000000001" customHeight="1">
      <c r="A240" s="589" t="s">
        <v>554</v>
      </c>
      <c r="B240" s="580">
        <f t="shared" si="22"/>
        <v>3</v>
      </c>
      <c r="C240" s="580">
        <f t="shared" si="22"/>
        <v>10586.99</v>
      </c>
      <c r="D240" s="580">
        <f t="shared" si="22"/>
        <v>2471.58</v>
      </c>
      <c r="E240" s="579">
        <f t="shared" si="22"/>
        <v>224375910</v>
      </c>
      <c r="F240" s="580">
        <v>2</v>
      </c>
      <c r="G240" s="580">
        <v>135.97</v>
      </c>
      <c r="H240" s="580">
        <v>2471.58</v>
      </c>
      <c r="I240" s="579">
        <v>224375910</v>
      </c>
      <c r="J240" s="580">
        <v>1</v>
      </c>
      <c r="K240" s="580">
        <v>10451.02</v>
      </c>
      <c r="L240" s="580">
        <v>0</v>
      </c>
      <c r="M240" s="581">
        <v>0</v>
      </c>
      <c r="N240" s="97"/>
      <c r="O240" s="97"/>
      <c r="P240" s="97"/>
      <c r="Q240" s="97"/>
      <c r="R240" s="97"/>
      <c r="S240" s="97"/>
      <c r="T240" s="97"/>
      <c r="U240" s="97"/>
      <c r="V240" s="97"/>
      <c r="W240" s="97"/>
      <c r="X240" s="97"/>
      <c r="Y240" s="97"/>
    </row>
    <row r="241" spans="1:25" s="94" customFormat="1" ht="17.100000000000001" customHeight="1">
      <c r="A241" s="589" t="s">
        <v>633</v>
      </c>
      <c r="B241" s="580">
        <f t="shared" si="22"/>
        <v>1</v>
      </c>
      <c r="C241" s="580">
        <f t="shared" si="22"/>
        <v>2032</v>
      </c>
      <c r="D241" s="580">
        <f t="shared" si="22"/>
        <v>2644</v>
      </c>
      <c r="E241" s="579">
        <f t="shared" si="22"/>
        <v>713880000</v>
      </c>
      <c r="F241" s="580">
        <v>1</v>
      </c>
      <c r="G241" s="580">
        <v>2032</v>
      </c>
      <c r="H241" s="580">
        <v>2644</v>
      </c>
      <c r="I241" s="579">
        <v>713880000</v>
      </c>
      <c r="J241" s="580">
        <v>0</v>
      </c>
      <c r="K241" s="580">
        <v>0</v>
      </c>
      <c r="L241" s="580">
        <v>0</v>
      </c>
      <c r="M241" s="581">
        <v>0</v>
      </c>
      <c r="N241" s="97"/>
      <c r="O241" s="97"/>
      <c r="P241" s="97"/>
      <c r="Q241" s="97"/>
      <c r="R241" s="97"/>
      <c r="S241" s="97"/>
      <c r="T241" s="97"/>
      <c r="U241" s="97"/>
      <c r="V241" s="97"/>
      <c r="W241" s="97"/>
      <c r="X241" s="97"/>
      <c r="Y241" s="97"/>
    </row>
    <row r="242" spans="1:25" s="94" customFormat="1" ht="17.100000000000001" customHeight="1">
      <c r="A242" s="589" t="s">
        <v>634</v>
      </c>
      <c r="B242" s="580">
        <f t="shared" si="22"/>
        <v>21</v>
      </c>
      <c r="C242" s="580">
        <f t="shared" si="22"/>
        <v>70582.44</v>
      </c>
      <c r="D242" s="580">
        <f t="shared" si="22"/>
        <v>62897.551999999996</v>
      </c>
      <c r="E242" s="579">
        <f t="shared" si="22"/>
        <v>7700904143</v>
      </c>
      <c r="F242" s="580">
        <v>20</v>
      </c>
      <c r="G242" s="580">
        <v>70579.44</v>
      </c>
      <c r="H242" s="580">
        <v>62897.551999999996</v>
      </c>
      <c r="I242" s="579">
        <v>7700904143</v>
      </c>
      <c r="J242" s="580">
        <v>1</v>
      </c>
      <c r="K242" s="580">
        <v>3</v>
      </c>
      <c r="L242" s="580">
        <v>0</v>
      </c>
      <c r="M242" s="581">
        <v>0</v>
      </c>
      <c r="N242" s="97"/>
      <c r="O242" s="97"/>
      <c r="P242" s="97"/>
      <c r="Q242" s="97"/>
      <c r="R242" s="97"/>
      <c r="S242" s="97"/>
      <c r="T242" s="97"/>
      <c r="U242" s="97"/>
      <c r="V242" s="97"/>
      <c r="W242" s="97"/>
      <c r="X242" s="97"/>
      <c r="Y242" s="97"/>
    </row>
    <row r="243" spans="1:25" s="94" customFormat="1" ht="17.100000000000001" customHeight="1">
      <c r="A243" s="589" t="s">
        <v>635</v>
      </c>
      <c r="B243" s="580">
        <f t="shared" si="22"/>
        <v>0</v>
      </c>
      <c r="C243" s="580">
        <f t="shared" si="22"/>
        <v>0</v>
      </c>
      <c r="D243" s="580">
        <f t="shared" si="22"/>
        <v>0</v>
      </c>
      <c r="E243" s="579">
        <f t="shared" si="22"/>
        <v>0</v>
      </c>
      <c r="F243" s="580">
        <v>0</v>
      </c>
      <c r="G243" s="580">
        <v>0</v>
      </c>
      <c r="H243" s="580">
        <v>0</v>
      </c>
      <c r="I243" s="579">
        <v>0</v>
      </c>
      <c r="J243" s="580">
        <v>0</v>
      </c>
      <c r="K243" s="580">
        <v>0</v>
      </c>
      <c r="L243" s="580">
        <v>0</v>
      </c>
      <c r="M243" s="581">
        <v>0</v>
      </c>
      <c r="N243" s="97"/>
      <c r="O243" s="97"/>
      <c r="P243" s="97"/>
      <c r="Q243" s="97"/>
      <c r="R243" s="97"/>
      <c r="S243" s="97"/>
      <c r="T243" s="97"/>
      <c r="U243" s="97"/>
      <c r="V243" s="97"/>
      <c r="W243" s="97"/>
      <c r="X243" s="97"/>
      <c r="Y243" s="97"/>
    </row>
    <row r="244" spans="1:25" s="94" customFormat="1" ht="17.100000000000001" customHeight="1">
      <c r="A244" s="589" t="s">
        <v>636</v>
      </c>
      <c r="B244" s="580">
        <f t="shared" si="22"/>
        <v>0</v>
      </c>
      <c r="C244" s="580">
        <f t="shared" si="22"/>
        <v>0</v>
      </c>
      <c r="D244" s="580">
        <f t="shared" si="22"/>
        <v>0</v>
      </c>
      <c r="E244" s="579">
        <f t="shared" si="22"/>
        <v>0</v>
      </c>
      <c r="F244" s="580">
        <v>0</v>
      </c>
      <c r="G244" s="580">
        <v>0</v>
      </c>
      <c r="H244" s="580">
        <v>0</v>
      </c>
      <c r="I244" s="579">
        <v>0</v>
      </c>
      <c r="J244" s="580">
        <v>0</v>
      </c>
      <c r="K244" s="580">
        <v>0</v>
      </c>
      <c r="L244" s="580">
        <v>0</v>
      </c>
      <c r="M244" s="581">
        <v>0</v>
      </c>
      <c r="N244" s="97"/>
      <c r="O244" s="97"/>
      <c r="P244" s="97"/>
      <c r="Q244" s="97"/>
      <c r="R244" s="97"/>
      <c r="S244" s="97"/>
      <c r="T244" s="97"/>
      <c r="U244" s="97"/>
      <c r="V244" s="97"/>
      <c r="W244" s="97"/>
      <c r="X244" s="97"/>
      <c r="Y244" s="97"/>
    </row>
    <row r="245" spans="1:25" s="94" customFormat="1" ht="17.100000000000001" customHeight="1">
      <c r="A245" s="589" t="s">
        <v>637</v>
      </c>
      <c r="B245" s="580">
        <f t="shared" si="22"/>
        <v>1</v>
      </c>
      <c r="C245" s="580">
        <f t="shared" si="22"/>
        <v>14.85</v>
      </c>
      <c r="D245" s="580">
        <f t="shared" si="22"/>
        <v>0</v>
      </c>
      <c r="E245" s="579">
        <f t="shared" si="22"/>
        <v>0</v>
      </c>
      <c r="F245" s="580">
        <v>1</v>
      </c>
      <c r="G245" s="580">
        <v>14.85</v>
      </c>
      <c r="H245" s="580">
        <v>0</v>
      </c>
      <c r="I245" s="579">
        <v>0</v>
      </c>
      <c r="J245" s="580">
        <v>0</v>
      </c>
      <c r="K245" s="580">
        <v>0</v>
      </c>
      <c r="L245" s="580">
        <v>0</v>
      </c>
      <c r="M245" s="581">
        <v>0</v>
      </c>
      <c r="N245" s="97"/>
      <c r="O245" s="97"/>
      <c r="P245" s="97"/>
      <c r="Q245" s="97"/>
      <c r="R245" s="97"/>
      <c r="S245" s="97"/>
      <c r="T245" s="97"/>
      <c r="U245" s="97"/>
      <c r="V245" s="97"/>
      <c r="W245" s="97"/>
      <c r="X245" s="97"/>
      <c r="Y245" s="97"/>
    </row>
    <row r="246" spans="1:25" s="94" customFormat="1" ht="17.100000000000001" customHeight="1">
      <c r="A246" s="589" t="s">
        <v>638</v>
      </c>
      <c r="B246" s="580">
        <f t="shared" si="22"/>
        <v>0</v>
      </c>
      <c r="C246" s="580">
        <f t="shared" si="22"/>
        <v>0</v>
      </c>
      <c r="D246" s="580">
        <f t="shared" si="22"/>
        <v>0</v>
      </c>
      <c r="E246" s="579">
        <f t="shared" si="22"/>
        <v>0</v>
      </c>
      <c r="F246" s="580">
        <v>0</v>
      </c>
      <c r="G246" s="580">
        <v>0</v>
      </c>
      <c r="H246" s="580">
        <v>0</v>
      </c>
      <c r="I246" s="579">
        <v>0</v>
      </c>
      <c r="J246" s="580">
        <v>0</v>
      </c>
      <c r="K246" s="580">
        <v>0</v>
      </c>
      <c r="L246" s="580">
        <v>0</v>
      </c>
      <c r="M246" s="581">
        <v>0</v>
      </c>
      <c r="N246" s="97"/>
      <c r="O246" s="97"/>
      <c r="P246" s="97"/>
      <c r="Q246" s="97"/>
      <c r="R246" s="97"/>
      <c r="S246" s="97"/>
      <c r="T246" s="97"/>
      <c r="U246" s="97"/>
      <c r="V246" s="97"/>
      <c r="W246" s="97"/>
      <c r="X246" s="97"/>
      <c r="Y246" s="97"/>
    </row>
    <row r="247" spans="1:25" s="94" customFormat="1" ht="17.100000000000001" customHeight="1">
      <c r="A247" s="589" t="s">
        <v>639</v>
      </c>
      <c r="B247" s="580">
        <f t="shared" si="22"/>
        <v>1</v>
      </c>
      <c r="C247" s="580">
        <f t="shared" si="22"/>
        <v>58963.3</v>
      </c>
      <c r="D247" s="580">
        <f t="shared" si="22"/>
        <v>72332.841</v>
      </c>
      <c r="E247" s="579">
        <f t="shared" si="22"/>
        <v>3780601098</v>
      </c>
      <c r="F247" s="580">
        <v>1</v>
      </c>
      <c r="G247" s="580">
        <v>58963.3</v>
      </c>
      <c r="H247" s="580">
        <v>72332.841</v>
      </c>
      <c r="I247" s="579">
        <v>3780601098</v>
      </c>
      <c r="J247" s="580">
        <v>0</v>
      </c>
      <c r="K247" s="580">
        <v>0</v>
      </c>
      <c r="L247" s="580">
        <v>0</v>
      </c>
      <c r="M247" s="581">
        <v>0</v>
      </c>
      <c r="N247" s="97"/>
      <c r="O247" s="97"/>
      <c r="P247" s="97"/>
      <c r="Q247" s="97"/>
      <c r="R247" s="97"/>
      <c r="S247" s="97"/>
      <c r="T247" s="97"/>
      <c r="U247" s="97"/>
      <c r="V247" s="97"/>
      <c r="W247" s="97"/>
      <c r="X247" s="97"/>
      <c r="Y247" s="97"/>
    </row>
    <row r="248" spans="1:25" s="94" customFormat="1" ht="17.100000000000001" customHeight="1">
      <c r="A248" s="589" t="s">
        <v>640</v>
      </c>
      <c r="B248" s="580">
        <f t="shared" si="22"/>
        <v>1</v>
      </c>
      <c r="C248" s="580">
        <f t="shared" si="22"/>
        <v>2412.08</v>
      </c>
      <c r="D248" s="580">
        <f t="shared" si="22"/>
        <v>0</v>
      </c>
      <c r="E248" s="579">
        <f t="shared" si="22"/>
        <v>0</v>
      </c>
      <c r="F248" s="580">
        <v>0</v>
      </c>
      <c r="G248" s="580">
        <v>0</v>
      </c>
      <c r="H248" s="580">
        <v>0</v>
      </c>
      <c r="I248" s="579">
        <v>0</v>
      </c>
      <c r="J248" s="580">
        <v>1</v>
      </c>
      <c r="K248" s="580">
        <v>2412.08</v>
      </c>
      <c r="L248" s="580">
        <v>0</v>
      </c>
      <c r="M248" s="581">
        <v>0</v>
      </c>
      <c r="N248" s="97"/>
      <c r="O248" s="97"/>
      <c r="P248" s="97"/>
      <c r="Q248" s="97"/>
      <c r="R248" s="97"/>
      <c r="S248" s="97"/>
      <c r="T248" s="97"/>
      <c r="U248" s="97"/>
      <c r="V248" s="97"/>
      <c r="W248" s="97"/>
      <c r="X248" s="97"/>
      <c r="Y248" s="97"/>
    </row>
    <row r="249" spans="1:25" s="94" customFormat="1" ht="17.100000000000001" customHeight="1">
      <c r="A249" s="589" t="s">
        <v>641</v>
      </c>
      <c r="B249" s="580">
        <f t="shared" si="22"/>
        <v>0</v>
      </c>
      <c r="C249" s="580">
        <f t="shared" si="22"/>
        <v>0</v>
      </c>
      <c r="D249" s="580">
        <f t="shared" si="22"/>
        <v>0</v>
      </c>
      <c r="E249" s="579">
        <f t="shared" si="22"/>
        <v>0</v>
      </c>
      <c r="F249" s="580">
        <v>0</v>
      </c>
      <c r="G249" s="580">
        <v>0</v>
      </c>
      <c r="H249" s="580">
        <v>0</v>
      </c>
      <c r="I249" s="579">
        <v>0</v>
      </c>
      <c r="J249" s="580">
        <v>0</v>
      </c>
      <c r="K249" s="580">
        <v>0</v>
      </c>
      <c r="L249" s="580">
        <v>0</v>
      </c>
      <c r="M249" s="581">
        <v>0</v>
      </c>
      <c r="N249" s="97"/>
      <c r="O249" s="97"/>
      <c r="P249" s="97"/>
      <c r="Q249" s="97"/>
      <c r="R249" s="97"/>
      <c r="S249" s="97"/>
      <c r="T249" s="97"/>
      <c r="U249" s="97"/>
      <c r="V249" s="97"/>
      <c r="W249" s="97"/>
      <c r="X249" s="97"/>
      <c r="Y249" s="97"/>
    </row>
    <row r="250" spans="1:25" s="94" customFormat="1" ht="17.100000000000001" customHeight="1">
      <c r="A250" s="589" t="s">
        <v>642</v>
      </c>
      <c r="B250" s="580">
        <f t="shared" si="22"/>
        <v>0</v>
      </c>
      <c r="C250" s="580">
        <f t="shared" si="22"/>
        <v>0</v>
      </c>
      <c r="D250" s="580">
        <f t="shared" si="22"/>
        <v>0</v>
      </c>
      <c r="E250" s="579">
        <f t="shared" si="22"/>
        <v>0</v>
      </c>
      <c r="F250" s="580">
        <v>0</v>
      </c>
      <c r="G250" s="580">
        <v>0</v>
      </c>
      <c r="H250" s="580">
        <v>0</v>
      </c>
      <c r="I250" s="579">
        <v>0</v>
      </c>
      <c r="J250" s="580">
        <v>0</v>
      </c>
      <c r="K250" s="580">
        <v>0</v>
      </c>
      <c r="L250" s="580">
        <v>0</v>
      </c>
      <c r="M250" s="581">
        <v>0</v>
      </c>
      <c r="N250" s="97"/>
      <c r="O250" s="97"/>
      <c r="P250" s="97"/>
      <c r="Q250" s="97"/>
      <c r="R250" s="97"/>
      <c r="S250" s="97"/>
      <c r="T250" s="97"/>
      <c r="U250" s="97"/>
      <c r="V250" s="97"/>
      <c r="W250" s="97"/>
      <c r="X250" s="97"/>
      <c r="Y250" s="97"/>
    </row>
    <row r="251" spans="1:25" s="94" customFormat="1" ht="17.100000000000001" customHeight="1">
      <c r="A251" s="589" t="s">
        <v>643</v>
      </c>
      <c r="B251" s="580">
        <f t="shared" si="22"/>
        <v>0</v>
      </c>
      <c r="C251" s="580">
        <f t="shared" si="22"/>
        <v>0</v>
      </c>
      <c r="D251" s="580">
        <f t="shared" si="22"/>
        <v>0</v>
      </c>
      <c r="E251" s="579">
        <f t="shared" si="22"/>
        <v>0</v>
      </c>
      <c r="F251" s="580">
        <v>0</v>
      </c>
      <c r="G251" s="580">
        <v>0</v>
      </c>
      <c r="H251" s="580">
        <v>0</v>
      </c>
      <c r="I251" s="579">
        <v>0</v>
      </c>
      <c r="J251" s="580">
        <v>0</v>
      </c>
      <c r="K251" s="580">
        <v>0</v>
      </c>
      <c r="L251" s="580">
        <v>0</v>
      </c>
      <c r="M251" s="581">
        <v>0</v>
      </c>
      <c r="N251" s="97"/>
      <c r="O251" s="97"/>
      <c r="P251" s="97"/>
      <c r="Q251" s="97"/>
      <c r="R251" s="97"/>
      <c r="S251" s="97"/>
      <c r="T251" s="97"/>
      <c r="U251" s="97"/>
      <c r="V251" s="97"/>
      <c r="W251" s="97"/>
      <c r="X251" s="97"/>
      <c r="Y251" s="97"/>
    </row>
    <row r="252" spans="1:25" s="94" customFormat="1" ht="17.100000000000001" customHeight="1">
      <c r="A252" s="589" t="s">
        <v>658</v>
      </c>
      <c r="B252" s="580">
        <f t="shared" si="22"/>
        <v>0</v>
      </c>
      <c r="C252" s="580">
        <f t="shared" si="22"/>
        <v>0</v>
      </c>
      <c r="D252" s="580">
        <f t="shared" si="22"/>
        <v>0</v>
      </c>
      <c r="E252" s="579">
        <f t="shared" si="22"/>
        <v>0</v>
      </c>
      <c r="F252" s="580">
        <v>0</v>
      </c>
      <c r="G252" s="580">
        <v>0</v>
      </c>
      <c r="H252" s="580">
        <v>0</v>
      </c>
      <c r="I252" s="579">
        <v>0</v>
      </c>
      <c r="J252" s="580">
        <v>0</v>
      </c>
      <c r="K252" s="580">
        <v>0</v>
      </c>
      <c r="L252" s="580">
        <v>0</v>
      </c>
      <c r="M252" s="581">
        <v>0</v>
      </c>
      <c r="N252" s="97"/>
      <c r="O252" s="97"/>
      <c r="P252" s="97"/>
      <c r="Q252" s="97"/>
      <c r="R252" s="97"/>
      <c r="S252" s="97"/>
      <c r="T252" s="97"/>
      <c r="U252" s="97"/>
      <c r="V252" s="97"/>
      <c r="W252" s="97"/>
      <c r="X252" s="97"/>
      <c r="Y252" s="97"/>
    </row>
    <row r="253" spans="1:25" s="94" customFormat="1" ht="17.100000000000001" customHeight="1">
      <c r="A253" s="589" t="s">
        <v>659</v>
      </c>
      <c r="B253" s="580">
        <f t="shared" si="22"/>
        <v>0</v>
      </c>
      <c r="C253" s="580">
        <f t="shared" si="22"/>
        <v>0</v>
      </c>
      <c r="D253" s="580">
        <f t="shared" si="22"/>
        <v>0</v>
      </c>
      <c r="E253" s="579">
        <f t="shared" si="22"/>
        <v>0</v>
      </c>
      <c r="F253" s="580">
        <v>0</v>
      </c>
      <c r="G253" s="580">
        <v>0</v>
      </c>
      <c r="H253" s="580">
        <v>0</v>
      </c>
      <c r="I253" s="579">
        <v>0</v>
      </c>
      <c r="J253" s="580">
        <v>0</v>
      </c>
      <c r="K253" s="580">
        <v>0</v>
      </c>
      <c r="L253" s="580">
        <v>0</v>
      </c>
      <c r="M253" s="581">
        <v>0</v>
      </c>
      <c r="N253" s="97"/>
      <c r="O253" s="97"/>
      <c r="P253" s="97"/>
      <c r="Q253" s="97"/>
      <c r="R253" s="97"/>
      <c r="S253" s="97"/>
      <c r="T253" s="97"/>
      <c r="U253" s="97"/>
      <c r="V253" s="97"/>
      <c r="W253" s="97"/>
      <c r="X253" s="97"/>
      <c r="Y253" s="97"/>
    </row>
    <row r="254" spans="1:25" s="94" customFormat="1" ht="17.100000000000001" customHeight="1">
      <c r="A254" s="589" t="s">
        <v>660</v>
      </c>
      <c r="B254" s="580">
        <f t="shared" ref="B254:E265" si="23">SUM(F254,J254)</f>
        <v>8</v>
      </c>
      <c r="C254" s="580">
        <f t="shared" si="23"/>
        <v>71183.180000000008</v>
      </c>
      <c r="D254" s="580">
        <f t="shared" si="23"/>
        <v>99570</v>
      </c>
      <c r="E254" s="579">
        <f t="shared" si="23"/>
        <v>1144980000</v>
      </c>
      <c r="F254" s="580">
        <v>3</v>
      </c>
      <c r="G254" s="580">
        <v>13468.710000000001</v>
      </c>
      <c r="H254" s="580">
        <v>170</v>
      </c>
      <c r="I254" s="579">
        <v>85000000</v>
      </c>
      <c r="J254" s="580">
        <v>5</v>
      </c>
      <c r="K254" s="580">
        <v>57714.47</v>
      </c>
      <c r="L254" s="580">
        <v>99400</v>
      </c>
      <c r="M254" s="581">
        <v>1059980000</v>
      </c>
      <c r="N254" s="97"/>
      <c r="O254" s="97"/>
      <c r="P254" s="97"/>
      <c r="Q254" s="97"/>
      <c r="R254" s="97"/>
      <c r="S254" s="97"/>
      <c r="T254" s="97"/>
      <c r="U254" s="97"/>
      <c r="V254" s="97"/>
      <c r="W254" s="97"/>
      <c r="X254" s="97"/>
      <c r="Y254" s="97"/>
    </row>
    <row r="255" spans="1:25" s="94" customFormat="1" ht="17.100000000000001" customHeight="1">
      <c r="A255" s="589" t="s">
        <v>661</v>
      </c>
      <c r="B255" s="580">
        <f t="shared" si="23"/>
        <v>1</v>
      </c>
      <c r="C255" s="580">
        <f t="shared" si="23"/>
        <v>9877.8700000000008</v>
      </c>
      <c r="D255" s="580">
        <f t="shared" si="23"/>
        <v>9497.4</v>
      </c>
      <c r="E255" s="579">
        <f t="shared" si="23"/>
        <v>0</v>
      </c>
      <c r="F255" s="580">
        <v>1</v>
      </c>
      <c r="G255" s="580">
        <v>9877.8700000000008</v>
      </c>
      <c r="H255" s="580">
        <v>9497.4</v>
      </c>
      <c r="I255" s="579">
        <v>0</v>
      </c>
      <c r="J255" s="580">
        <v>0</v>
      </c>
      <c r="K255" s="580">
        <v>0</v>
      </c>
      <c r="L255" s="580">
        <v>0</v>
      </c>
      <c r="M255" s="581">
        <v>0</v>
      </c>
      <c r="N255" s="97"/>
      <c r="O255" s="97"/>
      <c r="P255" s="97"/>
      <c r="Q255" s="97"/>
      <c r="R255" s="97"/>
      <c r="S255" s="97"/>
      <c r="T255" s="97"/>
      <c r="U255" s="97"/>
      <c r="V255" s="97"/>
      <c r="W255" s="97"/>
      <c r="X255" s="97"/>
      <c r="Y255" s="97"/>
    </row>
    <row r="256" spans="1:25" s="94" customFormat="1" ht="17.100000000000001" customHeight="1">
      <c r="A256" s="589" t="s">
        <v>662</v>
      </c>
      <c r="B256" s="580">
        <f t="shared" si="23"/>
        <v>1</v>
      </c>
      <c r="C256" s="580">
        <f t="shared" si="23"/>
        <v>6719.42</v>
      </c>
      <c r="D256" s="580">
        <f t="shared" si="23"/>
        <v>0</v>
      </c>
      <c r="E256" s="579">
        <f t="shared" si="23"/>
        <v>0</v>
      </c>
      <c r="F256" s="580">
        <v>1</v>
      </c>
      <c r="G256" s="580">
        <v>6719.42</v>
      </c>
      <c r="H256" s="580">
        <v>0</v>
      </c>
      <c r="I256" s="579">
        <v>0</v>
      </c>
      <c r="J256" s="580">
        <v>0</v>
      </c>
      <c r="K256" s="580">
        <v>0</v>
      </c>
      <c r="L256" s="580">
        <v>0</v>
      </c>
      <c r="M256" s="581">
        <v>0</v>
      </c>
      <c r="N256" s="97"/>
      <c r="O256" s="97"/>
      <c r="P256" s="97"/>
      <c r="Q256" s="97"/>
      <c r="R256" s="97"/>
      <c r="S256" s="97"/>
      <c r="T256" s="97"/>
      <c r="U256" s="97"/>
      <c r="V256" s="97"/>
      <c r="W256" s="97"/>
      <c r="X256" s="97"/>
      <c r="Y256" s="97"/>
    </row>
    <row r="257" spans="1:25" s="94" customFormat="1" ht="17.100000000000001" customHeight="1">
      <c r="A257" s="589" t="s">
        <v>663</v>
      </c>
      <c r="B257" s="580">
        <f t="shared" si="23"/>
        <v>19</v>
      </c>
      <c r="C257" s="580">
        <f t="shared" si="23"/>
        <v>20224.650000000001</v>
      </c>
      <c r="D257" s="580">
        <f t="shared" si="23"/>
        <v>0</v>
      </c>
      <c r="E257" s="579">
        <f t="shared" si="23"/>
        <v>0</v>
      </c>
      <c r="F257" s="580">
        <v>8</v>
      </c>
      <c r="G257" s="580">
        <v>15119.789999999999</v>
      </c>
      <c r="H257" s="580">
        <v>0</v>
      </c>
      <c r="I257" s="579">
        <v>0</v>
      </c>
      <c r="J257" s="580">
        <v>11</v>
      </c>
      <c r="K257" s="580">
        <v>5104.8600000000006</v>
      </c>
      <c r="L257" s="580">
        <v>0</v>
      </c>
      <c r="M257" s="581">
        <v>0</v>
      </c>
      <c r="N257" s="97"/>
      <c r="O257" s="97"/>
      <c r="P257" s="97"/>
      <c r="Q257" s="97"/>
      <c r="R257" s="97"/>
      <c r="S257" s="97"/>
      <c r="T257" s="97"/>
      <c r="U257" s="97"/>
      <c r="V257" s="97"/>
      <c r="W257" s="97"/>
      <c r="X257" s="97"/>
      <c r="Y257" s="97"/>
    </row>
    <row r="258" spans="1:25" s="94" customFormat="1" ht="17.100000000000001" customHeight="1">
      <c r="A258" s="589" t="s">
        <v>664</v>
      </c>
      <c r="B258" s="580">
        <f t="shared" si="23"/>
        <v>0</v>
      </c>
      <c r="C258" s="580">
        <f t="shared" si="23"/>
        <v>0</v>
      </c>
      <c r="D258" s="580">
        <f t="shared" si="23"/>
        <v>0</v>
      </c>
      <c r="E258" s="579">
        <f t="shared" si="23"/>
        <v>0</v>
      </c>
      <c r="F258" s="580">
        <v>0</v>
      </c>
      <c r="G258" s="580">
        <v>0</v>
      </c>
      <c r="H258" s="580">
        <v>0</v>
      </c>
      <c r="I258" s="579">
        <v>0</v>
      </c>
      <c r="J258" s="580">
        <v>0</v>
      </c>
      <c r="K258" s="580">
        <v>0</v>
      </c>
      <c r="L258" s="580">
        <v>0</v>
      </c>
      <c r="M258" s="581">
        <v>0</v>
      </c>
      <c r="N258" s="97"/>
      <c r="O258" s="97"/>
      <c r="P258" s="97"/>
      <c r="Q258" s="97"/>
      <c r="R258" s="97"/>
      <c r="S258" s="97"/>
      <c r="T258" s="97"/>
      <c r="U258" s="97"/>
      <c r="V258" s="97"/>
      <c r="W258" s="97"/>
      <c r="X258" s="97"/>
      <c r="Y258" s="97"/>
    </row>
    <row r="259" spans="1:25" s="94" customFormat="1" ht="17.100000000000001" customHeight="1">
      <c r="A259" s="589" t="s">
        <v>665</v>
      </c>
      <c r="B259" s="580">
        <f t="shared" si="23"/>
        <v>0</v>
      </c>
      <c r="C259" s="580">
        <f t="shared" si="23"/>
        <v>0</v>
      </c>
      <c r="D259" s="580">
        <f t="shared" si="23"/>
        <v>0</v>
      </c>
      <c r="E259" s="579">
        <f t="shared" si="23"/>
        <v>0</v>
      </c>
      <c r="F259" s="580">
        <v>0</v>
      </c>
      <c r="G259" s="580">
        <v>0</v>
      </c>
      <c r="H259" s="580">
        <v>0</v>
      </c>
      <c r="I259" s="579">
        <v>0</v>
      </c>
      <c r="J259" s="580">
        <v>0</v>
      </c>
      <c r="K259" s="580">
        <v>0</v>
      </c>
      <c r="L259" s="580">
        <v>0</v>
      </c>
      <c r="M259" s="581">
        <v>0</v>
      </c>
      <c r="N259" s="97"/>
      <c r="O259" s="97"/>
      <c r="P259" s="97"/>
      <c r="Q259" s="97"/>
      <c r="R259" s="97"/>
      <c r="S259" s="97"/>
      <c r="T259" s="97"/>
      <c r="U259" s="97"/>
      <c r="V259" s="97"/>
      <c r="W259" s="97"/>
      <c r="X259" s="97"/>
      <c r="Y259" s="97"/>
    </row>
    <row r="260" spans="1:25" s="94" customFormat="1" ht="17.100000000000001" customHeight="1">
      <c r="A260" s="589" t="s">
        <v>666</v>
      </c>
      <c r="B260" s="580">
        <f t="shared" si="23"/>
        <v>0</v>
      </c>
      <c r="C260" s="580">
        <f t="shared" si="23"/>
        <v>0</v>
      </c>
      <c r="D260" s="580">
        <f t="shared" si="23"/>
        <v>0</v>
      </c>
      <c r="E260" s="579">
        <f t="shared" si="23"/>
        <v>0</v>
      </c>
      <c r="F260" s="580">
        <v>0</v>
      </c>
      <c r="G260" s="580">
        <v>0</v>
      </c>
      <c r="H260" s="580">
        <v>0</v>
      </c>
      <c r="I260" s="579">
        <v>0</v>
      </c>
      <c r="J260" s="580">
        <v>0</v>
      </c>
      <c r="K260" s="580">
        <v>0</v>
      </c>
      <c r="L260" s="580">
        <v>0</v>
      </c>
      <c r="M260" s="581">
        <v>0</v>
      </c>
      <c r="N260" s="97"/>
      <c r="O260" s="97"/>
      <c r="P260" s="97"/>
      <c r="Q260" s="97"/>
      <c r="R260" s="97"/>
      <c r="S260" s="97"/>
      <c r="T260" s="97"/>
      <c r="U260" s="97"/>
      <c r="V260" s="97"/>
      <c r="W260" s="97"/>
      <c r="X260" s="97"/>
      <c r="Y260" s="97"/>
    </row>
    <row r="261" spans="1:25" s="94" customFormat="1" ht="17.100000000000001" customHeight="1">
      <c r="A261" s="589" t="s">
        <v>553</v>
      </c>
      <c r="B261" s="580">
        <f t="shared" si="23"/>
        <v>0</v>
      </c>
      <c r="C261" s="580">
        <f t="shared" si="23"/>
        <v>0</v>
      </c>
      <c r="D261" s="580">
        <f t="shared" si="23"/>
        <v>0</v>
      </c>
      <c r="E261" s="579">
        <f t="shared" si="23"/>
        <v>0</v>
      </c>
      <c r="F261" s="580">
        <v>0</v>
      </c>
      <c r="G261" s="580">
        <v>0</v>
      </c>
      <c r="H261" s="580">
        <v>0</v>
      </c>
      <c r="I261" s="579">
        <v>0</v>
      </c>
      <c r="J261" s="580">
        <v>0</v>
      </c>
      <c r="K261" s="580">
        <v>0</v>
      </c>
      <c r="L261" s="580">
        <v>0</v>
      </c>
      <c r="M261" s="581">
        <v>0</v>
      </c>
      <c r="N261" s="97"/>
      <c r="O261" s="97"/>
      <c r="P261" s="97"/>
      <c r="Q261" s="97"/>
      <c r="R261" s="97"/>
      <c r="S261" s="97"/>
      <c r="T261" s="97"/>
      <c r="U261" s="97"/>
      <c r="V261" s="97"/>
      <c r="W261" s="97"/>
      <c r="X261" s="97"/>
      <c r="Y261" s="97"/>
    </row>
    <row r="262" spans="1:25" s="94" customFormat="1" ht="17.100000000000001" customHeight="1">
      <c r="A262" s="589" t="s">
        <v>667</v>
      </c>
      <c r="B262" s="580">
        <f t="shared" si="23"/>
        <v>5</v>
      </c>
      <c r="C262" s="580">
        <f t="shared" si="23"/>
        <v>986.56999999999994</v>
      </c>
      <c r="D262" s="580">
        <f t="shared" si="23"/>
        <v>10</v>
      </c>
      <c r="E262" s="579">
        <f t="shared" si="23"/>
        <v>1000000</v>
      </c>
      <c r="F262" s="580">
        <v>0</v>
      </c>
      <c r="G262" s="580">
        <v>0</v>
      </c>
      <c r="H262" s="580">
        <v>0</v>
      </c>
      <c r="I262" s="579">
        <v>0</v>
      </c>
      <c r="J262" s="580">
        <v>5</v>
      </c>
      <c r="K262" s="580">
        <v>986.56999999999994</v>
      </c>
      <c r="L262" s="580">
        <v>10</v>
      </c>
      <c r="M262" s="581">
        <v>1000000</v>
      </c>
      <c r="N262" s="97"/>
      <c r="O262" s="97"/>
      <c r="P262" s="97"/>
      <c r="Q262" s="97"/>
      <c r="R262" s="97"/>
      <c r="S262" s="97"/>
      <c r="T262" s="97"/>
      <c r="U262" s="97"/>
      <c r="V262" s="97"/>
      <c r="W262" s="97"/>
      <c r="X262" s="97"/>
      <c r="Y262" s="97"/>
    </row>
    <row r="263" spans="1:25" s="94" customFormat="1" ht="17.100000000000001" customHeight="1">
      <c r="A263" s="589" t="s">
        <v>668</v>
      </c>
      <c r="B263" s="580">
        <f t="shared" si="23"/>
        <v>3</v>
      </c>
      <c r="C263" s="580">
        <f t="shared" si="23"/>
        <v>14695.71</v>
      </c>
      <c r="D263" s="580">
        <f t="shared" si="23"/>
        <v>13985.710999999999</v>
      </c>
      <c r="E263" s="579">
        <f t="shared" si="23"/>
        <v>0</v>
      </c>
      <c r="F263" s="580">
        <v>1</v>
      </c>
      <c r="G263" s="580">
        <v>13985.71</v>
      </c>
      <c r="H263" s="580">
        <v>13985.710999999999</v>
      </c>
      <c r="I263" s="579">
        <v>0</v>
      </c>
      <c r="J263" s="580">
        <v>2</v>
      </c>
      <c r="K263" s="580">
        <v>710</v>
      </c>
      <c r="L263" s="580">
        <v>0</v>
      </c>
      <c r="M263" s="581">
        <v>0</v>
      </c>
      <c r="N263" s="97"/>
      <c r="O263" s="97"/>
      <c r="P263" s="97"/>
      <c r="Q263" s="97"/>
      <c r="R263" s="97"/>
      <c r="S263" s="97"/>
      <c r="T263" s="97"/>
      <c r="U263" s="97"/>
      <c r="V263" s="97"/>
      <c r="W263" s="97"/>
      <c r="X263" s="97"/>
      <c r="Y263" s="97"/>
    </row>
    <row r="264" spans="1:25" s="94" customFormat="1" ht="17.100000000000001" customHeight="1">
      <c r="A264" s="589" t="s">
        <v>669</v>
      </c>
      <c r="B264" s="580">
        <f t="shared" si="23"/>
        <v>5</v>
      </c>
      <c r="C264" s="580">
        <f t="shared" si="23"/>
        <v>40624.99</v>
      </c>
      <c r="D264" s="580">
        <f t="shared" si="23"/>
        <v>38253.040000000001</v>
      </c>
      <c r="E264" s="579">
        <f t="shared" si="23"/>
        <v>500000000</v>
      </c>
      <c r="F264" s="580">
        <v>5</v>
      </c>
      <c r="G264" s="580">
        <v>40624.99</v>
      </c>
      <c r="H264" s="580">
        <v>38253.040000000001</v>
      </c>
      <c r="I264" s="579">
        <v>500000000</v>
      </c>
      <c r="J264" s="580">
        <v>0</v>
      </c>
      <c r="K264" s="580">
        <v>0</v>
      </c>
      <c r="L264" s="580">
        <v>0</v>
      </c>
      <c r="M264" s="581">
        <v>0</v>
      </c>
      <c r="N264" s="97"/>
      <c r="O264" s="97"/>
      <c r="P264" s="97"/>
      <c r="Q264" s="97"/>
      <c r="R264" s="97"/>
      <c r="S264" s="97"/>
      <c r="T264" s="97"/>
      <c r="U264" s="97"/>
      <c r="V264" s="97"/>
      <c r="W264" s="97"/>
      <c r="X264" s="97"/>
      <c r="Y264" s="97"/>
    </row>
    <row r="265" spans="1:25" s="94" customFormat="1" ht="17.100000000000001" customHeight="1" thickBot="1">
      <c r="A265" s="590" t="s">
        <v>670</v>
      </c>
      <c r="B265" s="585">
        <f t="shared" si="23"/>
        <v>11</v>
      </c>
      <c r="C265" s="585">
        <f t="shared" si="23"/>
        <v>1621.5900000000001</v>
      </c>
      <c r="D265" s="585">
        <f t="shared" si="23"/>
        <v>0</v>
      </c>
      <c r="E265" s="584">
        <f t="shared" si="23"/>
        <v>0</v>
      </c>
      <c r="F265" s="585">
        <v>0</v>
      </c>
      <c r="G265" s="585">
        <v>0</v>
      </c>
      <c r="H265" s="585">
        <v>0</v>
      </c>
      <c r="I265" s="584">
        <v>0</v>
      </c>
      <c r="J265" s="585">
        <v>11</v>
      </c>
      <c r="K265" s="585">
        <v>1621.5900000000001</v>
      </c>
      <c r="L265" s="585">
        <v>0</v>
      </c>
      <c r="M265" s="586">
        <v>0</v>
      </c>
      <c r="N265" s="97"/>
      <c r="O265" s="97"/>
      <c r="P265" s="97"/>
      <c r="Q265" s="97"/>
      <c r="R265" s="97"/>
      <c r="S265" s="97"/>
      <c r="T265" s="97"/>
      <c r="U265" s="97"/>
      <c r="V265" s="97"/>
      <c r="W265" s="97"/>
      <c r="X265" s="97"/>
      <c r="Y265" s="97"/>
    </row>
    <row r="266" spans="1:25" s="94" customFormat="1" ht="18" customHeight="1">
      <c r="A266" s="98"/>
      <c r="B266" s="105"/>
      <c r="C266" s="105"/>
      <c r="D266" s="105"/>
      <c r="E266" s="106"/>
      <c r="F266" s="105"/>
      <c r="G266" s="105"/>
      <c r="H266" s="105"/>
      <c r="I266" s="106"/>
      <c r="J266" s="107"/>
      <c r="K266" s="105"/>
      <c r="L266" s="105"/>
      <c r="M266" s="106"/>
    </row>
    <row r="267" spans="1:25" s="94" customFormat="1" ht="18" customHeight="1" thickBot="1">
      <c r="A267" s="571" t="s">
        <v>622</v>
      </c>
      <c r="B267" s="99"/>
      <c r="C267" s="99"/>
      <c r="D267" s="99"/>
      <c r="E267" s="100"/>
      <c r="F267" s="99"/>
      <c r="G267" s="99"/>
      <c r="H267" s="99"/>
      <c r="I267" s="100"/>
      <c r="J267" s="99"/>
      <c r="K267" s="99"/>
      <c r="L267" s="99"/>
      <c r="M267" s="100"/>
    </row>
    <row r="268" spans="1:25" s="95" customFormat="1" ht="18" customHeight="1">
      <c r="A268" s="807" t="s">
        <v>10</v>
      </c>
      <c r="B268" s="809" t="s">
        <v>555</v>
      </c>
      <c r="C268" s="809"/>
      <c r="D268" s="809"/>
      <c r="E268" s="809"/>
      <c r="F268" s="809" t="s">
        <v>566</v>
      </c>
      <c r="G268" s="809"/>
      <c r="H268" s="809"/>
      <c r="I268" s="809"/>
      <c r="J268" s="809" t="s">
        <v>567</v>
      </c>
      <c r="K268" s="809"/>
      <c r="L268" s="809"/>
      <c r="M268" s="810"/>
    </row>
    <row r="269" spans="1:25" s="96" customFormat="1" ht="50.1" customHeight="1" thickBot="1">
      <c r="A269" s="808"/>
      <c r="B269" s="573" t="s">
        <v>550</v>
      </c>
      <c r="C269" s="573" t="s">
        <v>568</v>
      </c>
      <c r="D269" s="573" t="s">
        <v>551</v>
      </c>
      <c r="E269" s="549" t="s">
        <v>569</v>
      </c>
      <c r="F269" s="573" t="s">
        <v>550</v>
      </c>
      <c r="G269" s="573" t="s">
        <v>568</v>
      </c>
      <c r="H269" s="573" t="s">
        <v>551</v>
      </c>
      <c r="I269" s="549" t="s">
        <v>569</v>
      </c>
      <c r="J269" s="573" t="s">
        <v>80</v>
      </c>
      <c r="K269" s="573" t="s">
        <v>568</v>
      </c>
      <c r="L269" s="573" t="s">
        <v>74</v>
      </c>
      <c r="M269" s="551" t="s">
        <v>81</v>
      </c>
    </row>
    <row r="270" spans="1:25" s="94" customFormat="1" ht="17.100000000000001" customHeight="1" thickBot="1">
      <c r="A270" s="587" t="s">
        <v>555</v>
      </c>
      <c r="B270" s="576">
        <f t="shared" ref="B270:M270" si="24">SUM(B271:B298)</f>
        <v>1840</v>
      </c>
      <c r="C270" s="576">
        <f t="shared" si="24"/>
        <v>5922776.9599999972</v>
      </c>
      <c r="D270" s="576">
        <f t="shared" si="24"/>
        <v>4474461.3185319602</v>
      </c>
      <c r="E270" s="575">
        <f t="shared" si="24"/>
        <v>1169830706333</v>
      </c>
      <c r="F270" s="576">
        <f t="shared" si="24"/>
        <v>1485</v>
      </c>
      <c r="G270" s="576">
        <f t="shared" si="24"/>
        <v>4805496.8699999982</v>
      </c>
      <c r="H270" s="576">
        <f t="shared" si="24"/>
        <v>3735553.0575319598</v>
      </c>
      <c r="I270" s="575">
        <f t="shared" si="24"/>
        <v>973542085060</v>
      </c>
      <c r="J270" s="576">
        <f t="shared" si="24"/>
        <v>355</v>
      </c>
      <c r="K270" s="576">
        <f t="shared" si="24"/>
        <v>1117280.0900000001</v>
      </c>
      <c r="L270" s="576">
        <f t="shared" si="24"/>
        <v>738908.26099999994</v>
      </c>
      <c r="M270" s="577">
        <f t="shared" si="24"/>
        <v>196288621273</v>
      </c>
      <c r="N270" s="97"/>
      <c r="O270" s="97"/>
      <c r="P270" s="97"/>
      <c r="Q270" s="97"/>
      <c r="R270" s="97"/>
      <c r="S270" s="97"/>
      <c r="T270" s="97"/>
      <c r="U270" s="97"/>
      <c r="V270" s="97"/>
      <c r="W270" s="97"/>
      <c r="X270" s="97"/>
      <c r="Y270" s="97"/>
    </row>
    <row r="271" spans="1:25" s="94" customFormat="1" ht="17.100000000000001" customHeight="1" thickTop="1">
      <c r="A271" s="588" t="s">
        <v>552</v>
      </c>
      <c r="B271" s="580">
        <f t="shared" ref="B271:E286" si="25">SUM(F271,J271)</f>
        <v>32</v>
      </c>
      <c r="C271" s="580">
        <f t="shared" si="25"/>
        <v>148617.74</v>
      </c>
      <c r="D271" s="580">
        <f t="shared" si="25"/>
        <v>29666.939000000002</v>
      </c>
      <c r="E271" s="579">
        <f t="shared" si="25"/>
        <v>83032691427</v>
      </c>
      <c r="F271" s="580">
        <v>22</v>
      </c>
      <c r="G271" s="580">
        <v>83876.02</v>
      </c>
      <c r="H271" s="580">
        <v>29316.577000000001</v>
      </c>
      <c r="I271" s="579">
        <v>82780086427</v>
      </c>
      <c r="J271" s="580">
        <v>10</v>
      </c>
      <c r="K271" s="580">
        <v>64741.72</v>
      </c>
      <c r="L271" s="580">
        <v>350.36200000000002</v>
      </c>
      <c r="M271" s="581">
        <v>252605000</v>
      </c>
      <c r="N271" s="97"/>
      <c r="O271" s="97"/>
      <c r="P271" s="97"/>
      <c r="Q271" s="97"/>
      <c r="R271" s="97"/>
      <c r="S271" s="97"/>
      <c r="T271" s="97"/>
      <c r="U271" s="97"/>
      <c r="V271" s="97"/>
      <c r="W271" s="97"/>
      <c r="X271" s="97"/>
      <c r="Y271" s="97"/>
    </row>
    <row r="272" spans="1:25" s="94" customFormat="1" ht="17.100000000000001" customHeight="1">
      <c r="A272" s="589" t="s">
        <v>632</v>
      </c>
      <c r="B272" s="580">
        <f t="shared" si="25"/>
        <v>7</v>
      </c>
      <c r="C272" s="580">
        <f t="shared" si="25"/>
        <v>1188.8700000000001</v>
      </c>
      <c r="D272" s="580">
        <f t="shared" si="25"/>
        <v>574.66899999999998</v>
      </c>
      <c r="E272" s="579">
        <f t="shared" si="25"/>
        <v>485248907</v>
      </c>
      <c r="F272" s="580">
        <v>7</v>
      </c>
      <c r="G272" s="580">
        <v>1188.8700000000001</v>
      </c>
      <c r="H272" s="580">
        <v>574.66899999999998</v>
      </c>
      <c r="I272" s="579">
        <v>485248907</v>
      </c>
      <c r="J272" s="580">
        <v>0</v>
      </c>
      <c r="K272" s="580">
        <v>0</v>
      </c>
      <c r="L272" s="580">
        <v>0</v>
      </c>
      <c r="M272" s="581">
        <v>0</v>
      </c>
      <c r="N272" s="97"/>
      <c r="O272" s="97"/>
      <c r="P272" s="97"/>
      <c r="Q272" s="97"/>
      <c r="R272" s="97"/>
      <c r="S272" s="97"/>
      <c r="T272" s="97"/>
      <c r="U272" s="97"/>
      <c r="V272" s="97"/>
      <c r="W272" s="97"/>
      <c r="X272" s="97"/>
      <c r="Y272" s="97"/>
    </row>
    <row r="273" spans="1:25" s="94" customFormat="1" ht="17.100000000000001" customHeight="1">
      <c r="A273" s="589" t="s">
        <v>554</v>
      </c>
      <c r="B273" s="580">
        <f t="shared" si="25"/>
        <v>132</v>
      </c>
      <c r="C273" s="580">
        <f t="shared" si="25"/>
        <v>175548.33</v>
      </c>
      <c r="D273" s="580">
        <f t="shared" si="25"/>
        <v>209918.56700000001</v>
      </c>
      <c r="E273" s="579">
        <f t="shared" si="25"/>
        <v>127158261194</v>
      </c>
      <c r="F273" s="580">
        <v>121</v>
      </c>
      <c r="G273" s="580">
        <v>164659.85999999999</v>
      </c>
      <c r="H273" s="580">
        <v>201402.272</v>
      </c>
      <c r="I273" s="579">
        <v>126237936874</v>
      </c>
      <c r="J273" s="580">
        <v>11</v>
      </c>
      <c r="K273" s="580">
        <v>10888.47</v>
      </c>
      <c r="L273" s="580">
        <v>8516.2950000000001</v>
      </c>
      <c r="M273" s="581">
        <v>920324320</v>
      </c>
      <c r="N273" s="97"/>
      <c r="O273" s="97"/>
      <c r="P273" s="97"/>
      <c r="Q273" s="97"/>
      <c r="R273" s="97"/>
      <c r="S273" s="97"/>
      <c r="T273" s="97"/>
      <c r="U273" s="97"/>
      <c r="V273" s="97"/>
      <c r="W273" s="97"/>
      <c r="X273" s="97"/>
      <c r="Y273" s="97"/>
    </row>
    <row r="274" spans="1:25" s="94" customFormat="1" ht="17.100000000000001" customHeight="1">
      <c r="A274" s="589" t="s">
        <v>633</v>
      </c>
      <c r="B274" s="580">
        <f t="shared" si="25"/>
        <v>36</v>
      </c>
      <c r="C274" s="580">
        <f t="shared" si="25"/>
        <v>199602.20000000004</v>
      </c>
      <c r="D274" s="580">
        <f t="shared" si="25"/>
        <v>121151.98892199999</v>
      </c>
      <c r="E274" s="579">
        <f t="shared" si="25"/>
        <v>30316598410</v>
      </c>
      <c r="F274" s="580">
        <v>35</v>
      </c>
      <c r="G274" s="580">
        <v>195974.69000000003</v>
      </c>
      <c r="H274" s="580">
        <v>121151.98892199999</v>
      </c>
      <c r="I274" s="579">
        <v>30316598410</v>
      </c>
      <c r="J274" s="580">
        <v>1</v>
      </c>
      <c r="K274" s="580">
        <v>3627.51</v>
      </c>
      <c r="L274" s="580">
        <v>0</v>
      </c>
      <c r="M274" s="581">
        <v>0</v>
      </c>
      <c r="N274" s="97"/>
      <c r="O274" s="97"/>
      <c r="P274" s="97"/>
      <c r="Q274" s="97"/>
      <c r="R274" s="97"/>
      <c r="S274" s="97"/>
      <c r="T274" s="97"/>
      <c r="U274" s="97"/>
      <c r="V274" s="97"/>
      <c r="W274" s="97"/>
      <c r="X274" s="97"/>
      <c r="Y274" s="97"/>
    </row>
    <row r="275" spans="1:25" s="94" customFormat="1" ht="17.100000000000001" customHeight="1">
      <c r="A275" s="589" t="s">
        <v>634</v>
      </c>
      <c r="B275" s="580">
        <f t="shared" si="25"/>
        <v>734</v>
      </c>
      <c r="C275" s="580">
        <f t="shared" si="25"/>
        <v>1548305.849999998</v>
      </c>
      <c r="D275" s="580">
        <f t="shared" si="25"/>
        <v>1332931.0670000003</v>
      </c>
      <c r="E275" s="579">
        <f t="shared" si="25"/>
        <v>538453899106</v>
      </c>
      <c r="F275" s="580">
        <v>703</v>
      </c>
      <c r="G275" s="580">
        <v>1525617.309999998</v>
      </c>
      <c r="H275" s="580">
        <v>1320359.9700000002</v>
      </c>
      <c r="I275" s="579">
        <v>530681213660</v>
      </c>
      <c r="J275" s="580">
        <v>31</v>
      </c>
      <c r="K275" s="580">
        <v>22688.54</v>
      </c>
      <c r="L275" s="580">
        <v>12571.097</v>
      </c>
      <c r="M275" s="581">
        <v>7772685446</v>
      </c>
      <c r="N275" s="108"/>
      <c r="O275" s="108"/>
      <c r="P275" s="108"/>
      <c r="Q275" s="108"/>
      <c r="R275" s="108"/>
      <c r="S275" s="108"/>
      <c r="T275" s="108"/>
      <c r="U275" s="108"/>
      <c r="V275" s="108"/>
      <c r="W275" s="108"/>
      <c r="X275" s="108"/>
      <c r="Y275" s="108"/>
    </row>
    <row r="276" spans="1:25" s="94" customFormat="1" ht="17.100000000000001" customHeight="1">
      <c r="A276" s="589" t="s">
        <v>635</v>
      </c>
      <c r="B276" s="580">
        <f t="shared" si="25"/>
        <v>0</v>
      </c>
      <c r="C276" s="580">
        <f t="shared" si="25"/>
        <v>0</v>
      </c>
      <c r="D276" s="580">
        <f t="shared" si="25"/>
        <v>0</v>
      </c>
      <c r="E276" s="579">
        <f t="shared" si="25"/>
        <v>0</v>
      </c>
      <c r="F276" s="580">
        <v>0</v>
      </c>
      <c r="G276" s="580">
        <v>0</v>
      </c>
      <c r="H276" s="580">
        <v>0</v>
      </c>
      <c r="I276" s="579">
        <v>0</v>
      </c>
      <c r="J276" s="580">
        <v>0</v>
      </c>
      <c r="K276" s="580">
        <v>0</v>
      </c>
      <c r="L276" s="580">
        <v>0</v>
      </c>
      <c r="M276" s="581">
        <v>0</v>
      </c>
      <c r="N276" s="97"/>
      <c r="O276" s="97"/>
      <c r="P276" s="97"/>
      <c r="Q276" s="97"/>
      <c r="R276" s="97"/>
      <c r="S276" s="97"/>
      <c r="T276" s="97"/>
      <c r="U276" s="97"/>
      <c r="V276" s="97"/>
      <c r="W276" s="97"/>
      <c r="X276" s="97"/>
      <c r="Y276" s="97"/>
    </row>
    <row r="277" spans="1:25" s="94" customFormat="1" ht="17.100000000000001" customHeight="1">
      <c r="A277" s="589" t="s">
        <v>636</v>
      </c>
      <c r="B277" s="580">
        <f t="shared" si="25"/>
        <v>28</v>
      </c>
      <c r="C277" s="580">
        <f t="shared" si="25"/>
        <v>111842.18000000002</v>
      </c>
      <c r="D277" s="580">
        <f t="shared" si="25"/>
        <v>70608.318999999989</v>
      </c>
      <c r="E277" s="579">
        <f t="shared" si="25"/>
        <v>27975735749</v>
      </c>
      <c r="F277" s="580">
        <v>28</v>
      </c>
      <c r="G277" s="580">
        <v>111842.18000000002</v>
      </c>
      <c r="H277" s="580">
        <v>70608.318999999989</v>
      </c>
      <c r="I277" s="579">
        <v>27975735749</v>
      </c>
      <c r="J277" s="580">
        <v>0</v>
      </c>
      <c r="K277" s="580">
        <v>0</v>
      </c>
      <c r="L277" s="580">
        <v>0</v>
      </c>
      <c r="M277" s="581">
        <v>0</v>
      </c>
      <c r="N277" s="97"/>
      <c r="O277" s="97"/>
      <c r="P277" s="97"/>
      <c r="Q277" s="97"/>
      <c r="R277" s="97"/>
      <c r="S277" s="97"/>
      <c r="T277" s="97"/>
      <c r="U277" s="97"/>
      <c r="V277" s="97"/>
      <c r="W277" s="97"/>
      <c r="X277" s="97"/>
      <c r="Y277" s="97"/>
    </row>
    <row r="278" spans="1:25" s="94" customFormat="1" ht="17.100000000000001" customHeight="1">
      <c r="A278" s="589" t="s">
        <v>637</v>
      </c>
      <c r="B278" s="580">
        <f t="shared" si="25"/>
        <v>23</v>
      </c>
      <c r="C278" s="580">
        <f t="shared" si="25"/>
        <v>27900.570000000003</v>
      </c>
      <c r="D278" s="580">
        <f t="shared" si="25"/>
        <v>15199.112000000001</v>
      </c>
      <c r="E278" s="579">
        <f t="shared" si="25"/>
        <v>1643659144</v>
      </c>
      <c r="F278" s="580">
        <v>22</v>
      </c>
      <c r="G278" s="580">
        <v>27707.870000000003</v>
      </c>
      <c r="H278" s="580">
        <v>15199.112000000001</v>
      </c>
      <c r="I278" s="579">
        <v>1643659144</v>
      </c>
      <c r="J278" s="580">
        <v>1</v>
      </c>
      <c r="K278" s="580">
        <v>192.7</v>
      </c>
      <c r="L278" s="580">
        <v>0</v>
      </c>
      <c r="M278" s="581">
        <v>0</v>
      </c>
      <c r="N278" s="97"/>
      <c r="O278" s="97"/>
      <c r="P278" s="97"/>
      <c r="Q278" s="97"/>
      <c r="R278" s="97"/>
      <c r="S278" s="97"/>
      <c r="T278" s="97"/>
      <c r="U278" s="97"/>
      <c r="V278" s="97"/>
      <c r="W278" s="97"/>
      <c r="X278" s="97"/>
      <c r="Y278" s="97"/>
    </row>
    <row r="279" spans="1:25" s="94" customFormat="1" ht="17.100000000000001" customHeight="1">
      <c r="A279" s="589" t="s">
        <v>638</v>
      </c>
      <c r="B279" s="580">
        <f t="shared" si="25"/>
        <v>10</v>
      </c>
      <c r="C279" s="580">
        <f t="shared" si="25"/>
        <v>80937.280000000013</v>
      </c>
      <c r="D279" s="580">
        <f t="shared" si="25"/>
        <v>31072.76</v>
      </c>
      <c r="E279" s="579">
        <f t="shared" si="25"/>
        <v>30000000</v>
      </c>
      <c r="F279" s="580">
        <v>10</v>
      </c>
      <c r="G279" s="580">
        <v>80937.280000000013</v>
      </c>
      <c r="H279" s="580">
        <v>31072.76</v>
      </c>
      <c r="I279" s="579">
        <v>30000000</v>
      </c>
      <c r="J279" s="580">
        <v>0</v>
      </c>
      <c r="K279" s="580">
        <v>0</v>
      </c>
      <c r="L279" s="580">
        <v>0</v>
      </c>
      <c r="M279" s="581">
        <v>0</v>
      </c>
      <c r="N279" s="97"/>
      <c r="O279" s="97"/>
      <c r="P279" s="97"/>
      <c r="Q279" s="97"/>
      <c r="R279" s="97"/>
      <c r="S279" s="97"/>
      <c r="T279" s="97"/>
      <c r="U279" s="97"/>
      <c r="V279" s="97"/>
      <c r="W279" s="97"/>
      <c r="X279" s="97"/>
      <c r="Y279" s="97"/>
    </row>
    <row r="280" spans="1:25" s="94" customFormat="1" ht="17.100000000000001" customHeight="1">
      <c r="A280" s="589" t="s">
        <v>639</v>
      </c>
      <c r="B280" s="580">
        <f t="shared" si="25"/>
        <v>37</v>
      </c>
      <c r="C280" s="580">
        <f t="shared" si="25"/>
        <v>139369.85999999996</v>
      </c>
      <c r="D280" s="580">
        <f t="shared" si="25"/>
        <v>125744.285</v>
      </c>
      <c r="E280" s="579">
        <f t="shared" si="25"/>
        <v>7021390733</v>
      </c>
      <c r="F280" s="580">
        <v>30</v>
      </c>
      <c r="G280" s="580">
        <v>137459.23999999996</v>
      </c>
      <c r="H280" s="580">
        <v>123854.868</v>
      </c>
      <c r="I280" s="579">
        <v>6791579694</v>
      </c>
      <c r="J280" s="580">
        <v>7</v>
      </c>
      <c r="K280" s="580">
        <v>1910.62</v>
      </c>
      <c r="L280" s="580">
        <v>1889.4169999999997</v>
      </c>
      <c r="M280" s="581">
        <v>229811039</v>
      </c>
      <c r="N280" s="97"/>
      <c r="O280" s="97"/>
      <c r="P280" s="97"/>
      <c r="Q280" s="97"/>
      <c r="R280" s="97"/>
      <c r="S280" s="97"/>
      <c r="T280" s="97"/>
      <c r="U280" s="97"/>
      <c r="V280" s="97"/>
      <c r="W280" s="97"/>
      <c r="X280" s="97"/>
      <c r="Y280" s="97"/>
    </row>
    <row r="281" spans="1:25" s="94" customFormat="1" ht="17.100000000000001" customHeight="1">
      <c r="A281" s="589" t="s">
        <v>640</v>
      </c>
      <c r="B281" s="580">
        <f t="shared" si="25"/>
        <v>6</v>
      </c>
      <c r="C281" s="580">
        <f t="shared" si="25"/>
        <v>123023.98999999999</v>
      </c>
      <c r="D281" s="580">
        <f t="shared" si="25"/>
        <v>122134.12999999999</v>
      </c>
      <c r="E281" s="579">
        <f t="shared" si="25"/>
        <v>2448695080</v>
      </c>
      <c r="F281" s="580">
        <v>6</v>
      </c>
      <c r="G281" s="580">
        <v>123023.98999999999</v>
      </c>
      <c r="H281" s="580">
        <v>122134.12999999999</v>
      </c>
      <c r="I281" s="579">
        <v>2448695080</v>
      </c>
      <c r="J281" s="580">
        <v>0</v>
      </c>
      <c r="K281" s="580">
        <v>0</v>
      </c>
      <c r="L281" s="580">
        <v>0</v>
      </c>
      <c r="M281" s="581">
        <v>0</v>
      </c>
      <c r="N281" s="97"/>
      <c r="O281" s="97"/>
      <c r="P281" s="97"/>
      <c r="Q281" s="97"/>
      <c r="R281" s="97"/>
      <c r="S281" s="97"/>
      <c r="T281" s="97"/>
      <c r="U281" s="97"/>
      <c r="V281" s="97"/>
      <c r="W281" s="97"/>
      <c r="X281" s="97"/>
      <c r="Y281" s="97"/>
    </row>
    <row r="282" spans="1:25" s="94" customFormat="1" ht="17.100000000000001" customHeight="1">
      <c r="A282" s="589" t="s">
        <v>641</v>
      </c>
      <c r="B282" s="580">
        <f t="shared" si="25"/>
        <v>0</v>
      </c>
      <c r="C282" s="580">
        <f t="shared" si="25"/>
        <v>0</v>
      </c>
      <c r="D282" s="580">
        <f t="shared" si="25"/>
        <v>0</v>
      </c>
      <c r="E282" s="579">
        <f t="shared" si="25"/>
        <v>0</v>
      </c>
      <c r="F282" s="580">
        <v>0</v>
      </c>
      <c r="G282" s="580">
        <v>0</v>
      </c>
      <c r="H282" s="580">
        <v>0</v>
      </c>
      <c r="I282" s="579">
        <v>0</v>
      </c>
      <c r="J282" s="580">
        <v>0</v>
      </c>
      <c r="K282" s="580">
        <v>0</v>
      </c>
      <c r="L282" s="580">
        <v>0</v>
      </c>
      <c r="M282" s="581">
        <v>0</v>
      </c>
      <c r="N282" s="97"/>
      <c r="O282" s="97"/>
      <c r="P282" s="97"/>
      <c r="Q282" s="97"/>
      <c r="R282" s="97"/>
      <c r="S282" s="97"/>
      <c r="T282" s="97"/>
      <c r="U282" s="97"/>
      <c r="V282" s="97"/>
      <c r="W282" s="97"/>
      <c r="X282" s="97"/>
      <c r="Y282" s="97"/>
    </row>
    <row r="283" spans="1:25" s="94" customFormat="1" ht="17.100000000000001" customHeight="1">
      <c r="A283" s="589" t="s">
        <v>642</v>
      </c>
      <c r="B283" s="580">
        <f t="shared" si="25"/>
        <v>10</v>
      </c>
      <c r="C283" s="580">
        <f t="shared" si="25"/>
        <v>365.89000000000004</v>
      </c>
      <c r="D283" s="580">
        <f t="shared" si="25"/>
        <v>21.07</v>
      </c>
      <c r="E283" s="579">
        <f t="shared" si="25"/>
        <v>14412500</v>
      </c>
      <c r="F283" s="580">
        <v>10</v>
      </c>
      <c r="G283" s="580">
        <v>365.89000000000004</v>
      </c>
      <c r="H283" s="580">
        <v>21.07</v>
      </c>
      <c r="I283" s="579">
        <v>14412500</v>
      </c>
      <c r="J283" s="580">
        <v>0</v>
      </c>
      <c r="K283" s="580">
        <v>0</v>
      </c>
      <c r="L283" s="580">
        <v>0</v>
      </c>
      <c r="M283" s="581">
        <v>0</v>
      </c>
      <c r="N283" s="97"/>
      <c r="O283" s="97"/>
      <c r="P283" s="97"/>
      <c r="Q283" s="97"/>
      <c r="R283" s="97"/>
      <c r="S283" s="97"/>
      <c r="T283" s="97"/>
      <c r="U283" s="97"/>
      <c r="V283" s="97"/>
      <c r="W283" s="97"/>
      <c r="X283" s="97"/>
      <c r="Y283" s="97"/>
    </row>
    <row r="284" spans="1:25" s="94" customFormat="1" ht="17.100000000000001" customHeight="1">
      <c r="A284" s="589" t="s">
        <v>643</v>
      </c>
      <c r="B284" s="580">
        <f t="shared" si="25"/>
        <v>15</v>
      </c>
      <c r="C284" s="580">
        <f t="shared" si="25"/>
        <v>8213.5199999999986</v>
      </c>
      <c r="D284" s="580">
        <f t="shared" si="25"/>
        <v>5025.915</v>
      </c>
      <c r="E284" s="579">
        <f t="shared" si="25"/>
        <v>4799488300</v>
      </c>
      <c r="F284" s="580">
        <v>15</v>
      </c>
      <c r="G284" s="580">
        <v>8213.5199999999986</v>
      </c>
      <c r="H284" s="580">
        <v>5025.915</v>
      </c>
      <c r="I284" s="579">
        <v>4799488300</v>
      </c>
      <c r="J284" s="580">
        <v>0</v>
      </c>
      <c r="K284" s="580">
        <v>0</v>
      </c>
      <c r="L284" s="580">
        <v>0</v>
      </c>
      <c r="M284" s="581">
        <v>0</v>
      </c>
      <c r="N284" s="97"/>
      <c r="O284" s="97"/>
      <c r="P284" s="97"/>
      <c r="Q284" s="97"/>
      <c r="R284" s="97"/>
      <c r="S284" s="97"/>
      <c r="T284" s="97"/>
      <c r="U284" s="97"/>
      <c r="V284" s="97"/>
      <c r="W284" s="97"/>
      <c r="X284" s="97"/>
      <c r="Y284" s="97"/>
    </row>
    <row r="285" spans="1:25" s="94" customFormat="1" ht="17.100000000000001" customHeight="1">
      <c r="A285" s="589" t="s">
        <v>658</v>
      </c>
      <c r="B285" s="580">
        <f t="shared" si="25"/>
        <v>2</v>
      </c>
      <c r="C285" s="580">
        <f t="shared" si="25"/>
        <v>55.72</v>
      </c>
      <c r="D285" s="580">
        <f t="shared" si="25"/>
        <v>55.721999999999994</v>
      </c>
      <c r="E285" s="579">
        <f t="shared" si="25"/>
        <v>55722000</v>
      </c>
      <c r="F285" s="580">
        <v>2</v>
      </c>
      <c r="G285" s="580">
        <v>55.72</v>
      </c>
      <c r="H285" s="580">
        <v>55.721999999999994</v>
      </c>
      <c r="I285" s="579">
        <v>55722000</v>
      </c>
      <c r="J285" s="580">
        <v>0</v>
      </c>
      <c r="K285" s="580">
        <v>0</v>
      </c>
      <c r="L285" s="580">
        <v>0</v>
      </c>
      <c r="M285" s="581">
        <v>0</v>
      </c>
      <c r="N285" s="97"/>
      <c r="O285" s="97"/>
      <c r="P285" s="97"/>
      <c r="Q285" s="97"/>
      <c r="R285" s="97"/>
      <c r="S285" s="97"/>
      <c r="T285" s="97"/>
      <c r="U285" s="97"/>
      <c r="V285" s="97"/>
      <c r="W285" s="97"/>
      <c r="X285" s="97"/>
      <c r="Y285" s="97"/>
    </row>
    <row r="286" spans="1:25" s="94" customFormat="1" ht="17.100000000000001" customHeight="1">
      <c r="A286" s="589" t="s">
        <v>659</v>
      </c>
      <c r="B286" s="580">
        <f t="shared" si="25"/>
        <v>1</v>
      </c>
      <c r="C286" s="580">
        <f t="shared" si="25"/>
        <v>2</v>
      </c>
      <c r="D286" s="580">
        <f t="shared" si="25"/>
        <v>0</v>
      </c>
      <c r="E286" s="579">
        <f t="shared" si="25"/>
        <v>0</v>
      </c>
      <c r="F286" s="580">
        <v>1</v>
      </c>
      <c r="G286" s="580">
        <v>2</v>
      </c>
      <c r="H286" s="580">
        <v>0</v>
      </c>
      <c r="I286" s="579">
        <v>0</v>
      </c>
      <c r="J286" s="580">
        <v>0</v>
      </c>
      <c r="K286" s="580">
        <v>0</v>
      </c>
      <c r="L286" s="580">
        <v>0</v>
      </c>
      <c r="M286" s="581">
        <v>0</v>
      </c>
      <c r="N286" s="97"/>
      <c r="O286" s="97"/>
      <c r="P286" s="97"/>
      <c r="Q286" s="97"/>
      <c r="R286" s="97"/>
      <c r="S286" s="97"/>
      <c r="T286" s="97"/>
      <c r="U286" s="97"/>
      <c r="V286" s="97"/>
      <c r="W286" s="97"/>
      <c r="X286" s="97"/>
      <c r="Y286" s="97"/>
    </row>
    <row r="287" spans="1:25" s="94" customFormat="1" ht="17.100000000000001" customHeight="1">
      <c r="A287" s="589" t="s">
        <v>660</v>
      </c>
      <c r="B287" s="580">
        <f t="shared" ref="B287:E298" si="26">SUM(F287,J287)</f>
        <v>111</v>
      </c>
      <c r="C287" s="580">
        <f t="shared" si="26"/>
        <v>1330690.7300000004</v>
      </c>
      <c r="D287" s="580">
        <f t="shared" si="26"/>
        <v>948463.45199999993</v>
      </c>
      <c r="E287" s="579">
        <f t="shared" si="26"/>
        <v>12630094574</v>
      </c>
      <c r="F287" s="580">
        <v>84</v>
      </c>
      <c r="G287" s="580">
        <v>1086055.3900000006</v>
      </c>
      <c r="H287" s="580">
        <v>854781.00199999998</v>
      </c>
      <c r="I287" s="579">
        <v>12630094574</v>
      </c>
      <c r="J287" s="580">
        <v>27</v>
      </c>
      <c r="K287" s="580">
        <v>244635.33999999997</v>
      </c>
      <c r="L287" s="580">
        <v>93682.45</v>
      </c>
      <c r="M287" s="581">
        <v>0</v>
      </c>
      <c r="N287" s="97"/>
      <c r="O287" s="97"/>
      <c r="P287" s="97"/>
      <c r="Q287" s="97"/>
      <c r="R287" s="97"/>
      <c r="S287" s="97"/>
      <c r="T287" s="97"/>
      <c r="U287" s="97"/>
      <c r="V287" s="97"/>
      <c r="W287" s="97"/>
      <c r="X287" s="97"/>
      <c r="Y287" s="97"/>
    </row>
    <row r="288" spans="1:25" s="94" customFormat="1" ht="17.100000000000001" customHeight="1">
      <c r="A288" s="589" t="s">
        <v>661</v>
      </c>
      <c r="B288" s="580">
        <f t="shared" si="26"/>
        <v>49</v>
      </c>
      <c r="C288" s="580">
        <f t="shared" si="26"/>
        <v>20764.649999999994</v>
      </c>
      <c r="D288" s="580">
        <f t="shared" si="26"/>
        <v>38713.499999999993</v>
      </c>
      <c r="E288" s="579">
        <f t="shared" si="26"/>
        <v>11430236207</v>
      </c>
      <c r="F288" s="580">
        <v>46</v>
      </c>
      <c r="G288" s="580">
        <v>20675.359999999993</v>
      </c>
      <c r="H288" s="580">
        <v>38624.209999999992</v>
      </c>
      <c r="I288" s="579">
        <v>11401300707</v>
      </c>
      <c r="J288" s="580">
        <v>3</v>
      </c>
      <c r="K288" s="580">
        <v>89.289999999999992</v>
      </c>
      <c r="L288" s="580">
        <v>89.289999999999992</v>
      </c>
      <c r="M288" s="581">
        <v>28935500</v>
      </c>
      <c r="N288" s="97"/>
      <c r="O288" s="97"/>
      <c r="P288" s="97"/>
      <c r="Q288" s="97"/>
      <c r="R288" s="97"/>
      <c r="S288" s="97"/>
      <c r="T288" s="97"/>
      <c r="U288" s="97"/>
      <c r="V288" s="97"/>
      <c r="W288" s="97"/>
      <c r="X288" s="97"/>
      <c r="Y288" s="97"/>
    </row>
    <row r="289" spans="1:25" s="94" customFormat="1" ht="17.100000000000001" customHeight="1">
      <c r="A289" s="589" t="s">
        <v>662</v>
      </c>
      <c r="B289" s="580">
        <f t="shared" si="26"/>
        <v>2</v>
      </c>
      <c r="C289" s="580">
        <f t="shared" si="26"/>
        <v>2024.02</v>
      </c>
      <c r="D289" s="580">
        <f t="shared" si="26"/>
        <v>0</v>
      </c>
      <c r="E289" s="579">
        <f t="shared" si="26"/>
        <v>0</v>
      </c>
      <c r="F289" s="580">
        <v>1</v>
      </c>
      <c r="G289" s="580">
        <v>1216.68</v>
      </c>
      <c r="H289" s="580">
        <v>0</v>
      </c>
      <c r="I289" s="579">
        <v>0</v>
      </c>
      <c r="J289" s="580">
        <v>1</v>
      </c>
      <c r="K289" s="580">
        <v>807.34</v>
      </c>
      <c r="L289" s="580">
        <v>0</v>
      </c>
      <c r="M289" s="581">
        <v>0</v>
      </c>
      <c r="N289" s="97"/>
      <c r="O289" s="97"/>
      <c r="P289" s="97"/>
      <c r="Q289" s="97"/>
      <c r="R289" s="97"/>
      <c r="S289" s="97"/>
      <c r="T289" s="97"/>
      <c r="U289" s="97"/>
      <c r="V289" s="97"/>
      <c r="W289" s="97"/>
      <c r="X289" s="97"/>
      <c r="Y289" s="97"/>
    </row>
    <row r="290" spans="1:25" s="94" customFormat="1" ht="17.100000000000001" customHeight="1">
      <c r="A290" s="589" t="s">
        <v>663</v>
      </c>
      <c r="B290" s="580">
        <f t="shared" si="26"/>
        <v>156</v>
      </c>
      <c r="C290" s="580">
        <f t="shared" si="26"/>
        <v>210482.83</v>
      </c>
      <c r="D290" s="580">
        <f t="shared" si="26"/>
        <v>52730.959999999992</v>
      </c>
      <c r="E290" s="579">
        <f t="shared" si="26"/>
        <v>33530222410</v>
      </c>
      <c r="F290" s="580">
        <v>83</v>
      </c>
      <c r="G290" s="580">
        <v>170642.16999999998</v>
      </c>
      <c r="H290" s="580">
        <v>46696.299999999996</v>
      </c>
      <c r="I290" s="579">
        <v>12991267410</v>
      </c>
      <c r="J290" s="580">
        <v>73</v>
      </c>
      <c r="K290" s="580">
        <v>39840.659999999996</v>
      </c>
      <c r="L290" s="580">
        <v>6034.66</v>
      </c>
      <c r="M290" s="581">
        <v>20538955000</v>
      </c>
      <c r="N290" s="97"/>
      <c r="O290" s="97"/>
      <c r="P290" s="97"/>
      <c r="Q290" s="97"/>
      <c r="R290" s="97"/>
      <c r="S290" s="97"/>
      <c r="T290" s="97"/>
      <c r="U290" s="97"/>
      <c r="V290" s="97"/>
      <c r="W290" s="97"/>
      <c r="X290" s="97"/>
      <c r="Y290" s="97"/>
    </row>
    <row r="291" spans="1:25" s="94" customFormat="1" ht="17.100000000000001" customHeight="1">
      <c r="A291" s="589" t="s">
        <v>664</v>
      </c>
      <c r="B291" s="580">
        <f t="shared" si="26"/>
        <v>4</v>
      </c>
      <c r="C291" s="580">
        <f t="shared" si="26"/>
        <v>6477.01</v>
      </c>
      <c r="D291" s="580">
        <f t="shared" si="26"/>
        <v>37.76</v>
      </c>
      <c r="E291" s="579">
        <f t="shared" si="26"/>
        <v>0</v>
      </c>
      <c r="F291" s="580">
        <v>3</v>
      </c>
      <c r="G291" s="580">
        <v>3241.98</v>
      </c>
      <c r="H291" s="580">
        <v>37.76</v>
      </c>
      <c r="I291" s="579">
        <v>0</v>
      </c>
      <c r="J291" s="580">
        <v>1</v>
      </c>
      <c r="K291" s="580">
        <v>3235.03</v>
      </c>
      <c r="L291" s="580">
        <v>0</v>
      </c>
      <c r="M291" s="581">
        <v>0</v>
      </c>
      <c r="N291" s="97"/>
      <c r="O291" s="97"/>
      <c r="P291" s="97"/>
      <c r="Q291" s="97"/>
      <c r="R291" s="97"/>
      <c r="S291" s="97"/>
      <c r="T291" s="97"/>
      <c r="U291" s="97"/>
      <c r="V291" s="97"/>
      <c r="W291" s="97"/>
      <c r="X291" s="97"/>
      <c r="Y291" s="97"/>
    </row>
    <row r="292" spans="1:25" s="94" customFormat="1" ht="17.100000000000001" customHeight="1">
      <c r="A292" s="589" t="s">
        <v>665</v>
      </c>
      <c r="B292" s="580">
        <f t="shared" si="26"/>
        <v>6</v>
      </c>
      <c r="C292" s="580">
        <f t="shared" si="26"/>
        <v>201.14999999999998</v>
      </c>
      <c r="D292" s="580">
        <f t="shared" si="26"/>
        <v>197.94</v>
      </c>
      <c r="E292" s="579">
        <f t="shared" si="26"/>
        <v>137560000</v>
      </c>
      <c r="F292" s="580">
        <v>0</v>
      </c>
      <c r="G292" s="580">
        <v>0</v>
      </c>
      <c r="H292" s="580">
        <v>0</v>
      </c>
      <c r="I292" s="579">
        <v>0</v>
      </c>
      <c r="J292" s="580">
        <v>6</v>
      </c>
      <c r="K292" s="580">
        <v>201.14999999999998</v>
      </c>
      <c r="L292" s="580">
        <v>197.94</v>
      </c>
      <c r="M292" s="581">
        <v>137560000</v>
      </c>
      <c r="N292" s="97"/>
      <c r="O292" s="97"/>
      <c r="P292" s="97"/>
      <c r="Q292" s="97"/>
      <c r="R292" s="97"/>
      <c r="S292" s="97"/>
      <c r="T292" s="97"/>
      <c r="U292" s="97"/>
      <c r="V292" s="97"/>
      <c r="W292" s="97"/>
      <c r="X292" s="97"/>
      <c r="Y292" s="97"/>
    </row>
    <row r="293" spans="1:25" s="94" customFormat="1" ht="17.100000000000001" customHeight="1">
      <c r="A293" s="589" t="s">
        <v>666</v>
      </c>
      <c r="B293" s="580">
        <f t="shared" si="26"/>
        <v>0</v>
      </c>
      <c r="C293" s="580">
        <f t="shared" si="26"/>
        <v>0</v>
      </c>
      <c r="D293" s="580">
        <f t="shared" si="26"/>
        <v>0</v>
      </c>
      <c r="E293" s="579">
        <f t="shared" si="26"/>
        <v>0</v>
      </c>
      <c r="F293" s="580">
        <v>0</v>
      </c>
      <c r="G293" s="580">
        <v>0</v>
      </c>
      <c r="H293" s="580">
        <v>0</v>
      </c>
      <c r="I293" s="579">
        <v>0</v>
      </c>
      <c r="J293" s="580">
        <v>0</v>
      </c>
      <c r="K293" s="580">
        <v>0</v>
      </c>
      <c r="L293" s="580">
        <v>0</v>
      </c>
      <c r="M293" s="581">
        <v>0</v>
      </c>
      <c r="N293" s="97"/>
      <c r="O293" s="97"/>
      <c r="P293" s="97"/>
      <c r="Q293" s="97"/>
      <c r="R293" s="97"/>
      <c r="S293" s="97"/>
      <c r="T293" s="97"/>
      <c r="U293" s="97"/>
      <c r="V293" s="97"/>
      <c r="W293" s="97"/>
      <c r="X293" s="97"/>
      <c r="Y293" s="97"/>
    </row>
    <row r="294" spans="1:25" s="94" customFormat="1" ht="17.100000000000001" customHeight="1">
      <c r="A294" s="589" t="s">
        <v>553</v>
      </c>
      <c r="B294" s="580">
        <f t="shared" si="26"/>
        <v>36</v>
      </c>
      <c r="C294" s="580">
        <f t="shared" si="26"/>
        <v>14155.640000000001</v>
      </c>
      <c r="D294" s="580">
        <f t="shared" si="26"/>
        <v>3925.239</v>
      </c>
      <c r="E294" s="579">
        <f t="shared" si="26"/>
        <v>2466364322</v>
      </c>
      <c r="F294" s="580">
        <v>28</v>
      </c>
      <c r="G294" s="580">
        <v>11654.560000000001</v>
      </c>
      <c r="H294" s="580">
        <v>1733.1219999999998</v>
      </c>
      <c r="I294" s="579">
        <v>1442427465</v>
      </c>
      <c r="J294" s="580">
        <v>8</v>
      </c>
      <c r="K294" s="580">
        <v>2501.08</v>
      </c>
      <c r="L294" s="580">
        <v>2192.1170000000002</v>
      </c>
      <c r="M294" s="581">
        <v>1023936857</v>
      </c>
      <c r="N294" s="97"/>
      <c r="O294" s="97"/>
      <c r="P294" s="97"/>
      <c r="Q294" s="97"/>
      <c r="R294" s="97"/>
      <c r="S294" s="97"/>
      <c r="T294" s="97"/>
      <c r="U294" s="97"/>
      <c r="V294" s="97"/>
      <c r="W294" s="97"/>
      <c r="X294" s="97"/>
      <c r="Y294" s="97"/>
    </row>
    <row r="295" spans="1:25" s="94" customFormat="1" ht="17.100000000000001" customHeight="1">
      <c r="A295" s="589" t="s">
        <v>667</v>
      </c>
      <c r="B295" s="580">
        <f t="shared" si="26"/>
        <v>160</v>
      </c>
      <c r="C295" s="580">
        <f t="shared" si="26"/>
        <v>454561.91999999993</v>
      </c>
      <c r="D295" s="580">
        <f t="shared" si="26"/>
        <v>416589.74760996003</v>
      </c>
      <c r="E295" s="579">
        <f t="shared" si="26"/>
        <v>190141812415</v>
      </c>
      <c r="F295" s="580">
        <v>93</v>
      </c>
      <c r="G295" s="580">
        <v>175332.27999999994</v>
      </c>
      <c r="H295" s="580">
        <v>143151.00160996002</v>
      </c>
      <c r="I295" s="579">
        <v>91336360134</v>
      </c>
      <c r="J295" s="580">
        <v>67</v>
      </c>
      <c r="K295" s="580">
        <v>279229.64</v>
      </c>
      <c r="L295" s="580">
        <v>273438.74599999998</v>
      </c>
      <c r="M295" s="581">
        <v>98805452281</v>
      </c>
      <c r="N295" s="97"/>
      <c r="O295" s="97"/>
      <c r="P295" s="97"/>
      <c r="Q295" s="97"/>
      <c r="R295" s="97"/>
      <c r="S295" s="97"/>
      <c r="T295" s="97"/>
      <c r="U295" s="97"/>
      <c r="V295" s="97"/>
      <c r="W295" s="97"/>
      <c r="X295" s="97"/>
      <c r="Y295" s="97"/>
    </row>
    <row r="296" spans="1:25" s="94" customFormat="1" ht="17.100000000000001" customHeight="1">
      <c r="A296" s="589" t="s">
        <v>668</v>
      </c>
      <c r="B296" s="580">
        <f t="shared" si="26"/>
        <v>44</v>
      </c>
      <c r="C296" s="580">
        <f t="shared" si="26"/>
        <v>367028.95000000007</v>
      </c>
      <c r="D296" s="580">
        <f t="shared" si="26"/>
        <v>356103.77400000003</v>
      </c>
      <c r="E296" s="579">
        <f t="shared" si="26"/>
        <v>81459050978</v>
      </c>
      <c r="F296" s="580">
        <v>14</v>
      </c>
      <c r="G296" s="580">
        <v>34437.510000000009</v>
      </c>
      <c r="H296" s="580">
        <v>33764.972000000002</v>
      </c>
      <c r="I296" s="579">
        <v>15311145668</v>
      </c>
      <c r="J296" s="580">
        <v>30</v>
      </c>
      <c r="K296" s="580">
        <v>332591.44000000006</v>
      </c>
      <c r="L296" s="580">
        <v>322338.80200000003</v>
      </c>
      <c r="M296" s="581">
        <v>66147905310</v>
      </c>
      <c r="N296" s="97"/>
      <c r="O296" s="97"/>
      <c r="P296" s="97"/>
      <c r="Q296" s="97"/>
      <c r="R296" s="97"/>
      <c r="S296" s="97"/>
      <c r="T296" s="97"/>
      <c r="U296" s="97"/>
      <c r="V296" s="97"/>
      <c r="W296" s="97"/>
      <c r="X296" s="97"/>
      <c r="Y296" s="97"/>
    </row>
    <row r="297" spans="1:25" s="94" customFormat="1" ht="17.100000000000001" customHeight="1">
      <c r="A297" s="589" t="s">
        <v>669</v>
      </c>
      <c r="B297" s="580">
        <f t="shared" si="26"/>
        <v>72</v>
      </c>
      <c r="C297" s="580">
        <f t="shared" si="26"/>
        <v>318970.00999999995</v>
      </c>
      <c r="D297" s="580">
        <f t="shared" si="26"/>
        <v>260483.05700000003</v>
      </c>
      <c r="E297" s="579">
        <f t="shared" si="26"/>
        <v>11667544346</v>
      </c>
      <c r="F297" s="580">
        <v>64</v>
      </c>
      <c r="G297" s="580">
        <v>315822.10999999993</v>
      </c>
      <c r="H297" s="580">
        <v>257488.29700000002</v>
      </c>
      <c r="I297" s="579">
        <v>11453251346</v>
      </c>
      <c r="J297" s="580">
        <v>8</v>
      </c>
      <c r="K297" s="580">
        <v>3147.9</v>
      </c>
      <c r="L297" s="580">
        <v>2994.76</v>
      </c>
      <c r="M297" s="581">
        <v>214293000</v>
      </c>
      <c r="N297" s="97"/>
      <c r="O297" s="97"/>
      <c r="P297" s="97"/>
      <c r="Q297" s="97"/>
      <c r="R297" s="97"/>
      <c r="S297" s="97"/>
      <c r="T297" s="97"/>
      <c r="U297" s="97"/>
      <c r="V297" s="97"/>
      <c r="W297" s="97"/>
      <c r="X297" s="97"/>
      <c r="Y297" s="97"/>
    </row>
    <row r="298" spans="1:25" s="94" customFormat="1" ht="17.100000000000001" customHeight="1" thickBot="1">
      <c r="A298" s="590" t="s">
        <v>670</v>
      </c>
      <c r="B298" s="585">
        <f t="shared" si="26"/>
        <v>127</v>
      </c>
      <c r="C298" s="585">
        <f t="shared" si="26"/>
        <v>632446.05000000005</v>
      </c>
      <c r="D298" s="585">
        <f t="shared" si="26"/>
        <v>333111.34500000009</v>
      </c>
      <c r="E298" s="584">
        <f t="shared" si="26"/>
        <v>2932018531</v>
      </c>
      <c r="F298" s="585">
        <v>57</v>
      </c>
      <c r="G298" s="585">
        <v>525494.39</v>
      </c>
      <c r="H298" s="585">
        <v>318499.02000000008</v>
      </c>
      <c r="I298" s="584">
        <v>2715861011</v>
      </c>
      <c r="J298" s="585">
        <v>70</v>
      </c>
      <c r="K298" s="585">
        <v>106951.66</v>
      </c>
      <c r="L298" s="585">
        <v>14612.325000000001</v>
      </c>
      <c r="M298" s="586">
        <v>216157520</v>
      </c>
    </row>
    <row r="299" spans="1:25" s="94" customFormat="1" ht="18" customHeight="1">
      <c r="A299" s="98"/>
      <c r="B299" s="99"/>
      <c r="C299" s="99"/>
      <c r="D299" s="99"/>
      <c r="E299" s="100"/>
      <c r="F299" s="99"/>
      <c r="G299" s="99"/>
      <c r="H299" s="99"/>
      <c r="I299" s="100"/>
      <c r="J299" s="99"/>
      <c r="K299" s="99"/>
      <c r="L299" s="99"/>
      <c r="M299" s="100"/>
    </row>
    <row r="300" spans="1:25" s="95" customFormat="1" ht="18" customHeight="1" thickBot="1">
      <c r="A300" s="571" t="s">
        <v>623</v>
      </c>
      <c r="B300" s="99"/>
      <c r="C300" s="99"/>
      <c r="D300" s="99"/>
      <c r="E300" s="100"/>
      <c r="F300" s="99"/>
      <c r="G300" s="99"/>
      <c r="H300" s="99"/>
      <c r="I300" s="100"/>
      <c r="J300" s="99"/>
      <c r="K300" s="99"/>
      <c r="L300" s="99"/>
      <c r="M300" s="100"/>
    </row>
    <row r="301" spans="1:25" s="96" customFormat="1" ht="18" customHeight="1">
      <c r="A301" s="807" t="s">
        <v>10</v>
      </c>
      <c r="B301" s="809" t="s">
        <v>555</v>
      </c>
      <c r="C301" s="809"/>
      <c r="D301" s="809"/>
      <c r="E301" s="809"/>
      <c r="F301" s="809" t="s">
        <v>566</v>
      </c>
      <c r="G301" s="809"/>
      <c r="H301" s="809"/>
      <c r="I301" s="809"/>
      <c r="J301" s="809" t="s">
        <v>567</v>
      </c>
      <c r="K301" s="809"/>
      <c r="L301" s="809"/>
      <c r="M301" s="810"/>
    </row>
    <row r="302" spans="1:25" s="94" customFormat="1" ht="50.1" customHeight="1" thickBot="1">
      <c r="A302" s="808"/>
      <c r="B302" s="573" t="s">
        <v>550</v>
      </c>
      <c r="C302" s="573" t="s">
        <v>568</v>
      </c>
      <c r="D302" s="573" t="s">
        <v>551</v>
      </c>
      <c r="E302" s="549" t="s">
        <v>569</v>
      </c>
      <c r="F302" s="573" t="s">
        <v>550</v>
      </c>
      <c r="G302" s="573" t="s">
        <v>568</v>
      </c>
      <c r="H302" s="573" t="s">
        <v>551</v>
      </c>
      <c r="I302" s="549" t="s">
        <v>569</v>
      </c>
      <c r="J302" s="573" t="s">
        <v>80</v>
      </c>
      <c r="K302" s="573" t="s">
        <v>568</v>
      </c>
      <c r="L302" s="573" t="s">
        <v>74</v>
      </c>
      <c r="M302" s="551" t="s">
        <v>81</v>
      </c>
      <c r="N302" s="97"/>
      <c r="O302" s="97"/>
      <c r="P302" s="97"/>
      <c r="Q302" s="97"/>
      <c r="R302" s="97"/>
      <c r="S302" s="97"/>
      <c r="T302" s="97"/>
      <c r="U302" s="97"/>
      <c r="V302" s="97"/>
      <c r="W302" s="97"/>
      <c r="X302" s="97"/>
      <c r="Y302" s="97"/>
    </row>
    <row r="303" spans="1:25" s="94" customFormat="1" ht="17.100000000000001" customHeight="1" thickBot="1">
      <c r="A303" s="587" t="s">
        <v>555</v>
      </c>
      <c r="B303" s="576">
        <f t="shared" ref="B303:M303" si="27">SUM(B304:B331)</f>
        <v>383</v>
      </c>
      <c r="C303" s="576">
        <f t="shared" si="27"/>
        <v>3414835.5799999996</v>
      </c>
      <c r="D303" s="576">
        <f t="shared" si="27"/>
        <v>402297.07171999983</v>
      </c>
      <c r="E303" s="575">
        <f t="shared" si="27"/>
        <v>79691623347</v>
      </c>
      <c r="F303" s="576">
        <f t="shared" si="27"/>
        <v>176</v>
      </c>
      <c r="G303" s="576">
        <f t="shared" si="27"/>
        <v>3270122.5700000003</v>
      </c>
      <c r="H303" s="576">
        <f t="shared" si="27"/>
        <v>289541.83571999992</v>
      </c>
      <c r="I303" s="575">
        <f t="shared" si="27"/>
        <v>58484384769</v>
      </c>
      <c r="J303" s="576">
        <f t="shared" si="27"/>
        <v>207</v>
      </c>
      <c r="K303" s="576">
        <f t="shared" si="27"/>
        <v>144713.01</v>
      </c>
      <c r="L303" s="576">
        <f t="shared" si="27"/>
        <v>112755.236</v>
      </c>
      <c r="M303" s="577">
        <f t="shared" si="27"/>
        <v>21207238578</v>
      </c>
      <c r="N303" s="97"/>
      <c r="O303" s="97"/>
      <c r="P303" s="97"/>
      <c r="Q303" s="97"/>
      <c r="R303" s="97"/>
      <c r="S303" s="97"/>
      <c r="T303" s="97"/>
      <c r="U303" s="97"/>
      <c r="V303" s="97"/>
      <c r="W303" s="97"/>
      <c r="X303" s="97"/>
      <c r="Y303" s="97"/>
    </row>
    <row r="304" spans="1:25" s="94" customFormat="1" ht="17.100000000000001" customHeight="1" thickTop="1">
      <c r="A304" s="588" t="s">
        <v>552</v>
      </c>
      <c r="B304" s="580">
        <f t="shared" ref="B304:E319" si="28">SUM(F304,J304)</f>
        <v>7</v>
      </c>
      <c r="C304" s="580">
        <f t="shared" si="28"/>
        <v>864.05</v>
      </c>
      <c r="D304" s="580">
        <f t="shared" si="28"/>
        <v>985.37</v>
      </c>
      <c r="E304" s="579">
        <f t="shared" si="28"/>
        <v>487990000</v>
      </c>
      <c r="F304" s="580">
        <v>2</v>
      </c>
      <c r="G304" s="580">
        <v>621.37</v>
      </c>
      <c r="H304" s="580">
        <v>621.37</v>
      </c>
      <c r="I304" s="579">
        <v>487990000</v>
      </c>
      <c r="J304" s="580">
        <v>5</v>
      </c>
      <c r="K304" s="580">
        <v>242.68</v>
      </c>
      <c r="L304" s="580">
        <v>364</v>
      </c>
      <c r="M304" s="581">
        <v>0</v>
      </c>
      <c r="N304" s="97"/>
      <c r="O304" s="97"/>
      <c r="P304" s="97"/>
      <c r="Q304" s="97"/>
      <c r="R304" s="97"/>
      <c r="S304" s="97"/>
      <c r="T304" s="97"/>
      <c r="U304" s="97"/>
      <c r="V304" s="97"/>
      <c r="W304" s="97"/>
      <c r="X304" s="97"/>
      <c r="Y304" s="97"/>
    </row>
    <row r="305" spans="1:25" s="94" customFormat="1" ht="17.100000000000001" customHeight="1">
      <c r="A305" s="589" t="s">
        <v>632</v>
      </c>
      <c r="B305" s="580">
        <f t="shared" si="28"/>
        <v>1</v>
      </c>
      <c r="C305" s="580">
        <f t="shared" si="28"/>
        <v>463.95</v>
      </c>
      <c r="D305" s="580">
        <f t="shared" si="28"/>
        <v>463.95</v>
      </c>
      <c r="E305" s="579">
        <f t="shared" si="28"/>
        <v>463950000</v>
      </c>
      <c r="F305" s="580">
        <v>1</v>
      </c>
      <c r="G305" s="580">
        <v>463.95</v>
      </c>
      <c r="H305" s="580">
        <v>463.95</v>
      </c>
      <c r="I305" s="579">
        <v>463950000</v>
      </c>
      <c r="J305" s="580">
        <v>0</v>
      </c>
      <c r="K305" s="580">
        <v>0</v>
      </c>
      <c r="L305" s="580">
        <v>0</v>
      </c>
      <c r="M305" s="581">
        <v>0</v>
      </c>
      <c r="N305" s="97"/>
      <c r="O305" s="97"/>
      <c r="P305" s="97"/>
      <c r="Q305" s="97"/>
      <c r="R305" s="97"/>
      <c r="S305" s="97"/>
      <c r="T305" s="97"/>
      <c r="U305" s="97"/>
      <c r="V305" s="97"/>
      <c r="W305" s="97"/>
      <c r="X305" s="97"/>
      <c r="Y305" s="97"/>
    </row>
    <row r="306" spans="1:25" s="94" customFormat="1" ht="17.100000000000001" customHeight="1">
      <c r="A306" s="589" t="s">
        <v>554</v>
      </c>
      <c r="B306" s="580">
        <f t="shared" si="28"/>
        <v>8</v>
      </c>
      <c r="C306" s="580">
        <f t="shared" si="28"/>
        <v>1472.2799999999997</v>
      </c>
      <c r="D306" s="580">
        <f t="shared" si="28"/>
        <v>1006.25</v>
      </c>
      <c r="E306" s="579">
        <f t="shared" si="28"/>
        <v>545992930</v>
      </c>
      <c r="F306" s="580">
        <v>5</v>
      </c>
      <c r="G306" s="580">
        <v>947.13999999999987</v>
      </c>
      <c r="H306" s="580">
        <v>1006.25</v>
      </c>
      <c r="I306" s="579">
        <v>545992930</v>
      </c>
      <c r="J306" s="580">
        <v>3</v>
      </c>
      <c r="K306" s="580">
        <v>525.14</v>
      </c>
      <c r="L306" s="580">
        <v>0</v>
      </c>
      <c r="M306" s="581">
        <v>0</v>
      </c>
      <c r="N306" s="97"/>
      <c r="O306" s="97"/>
      <c r="P306" s="97"/>
      <c r="Q306" s="97"/>
      <c r="R306" s="97"/>
      <c r="S306" s="97"/>
      <c r="T306" s="97"/>
      <c r="U306" s="97"/>
      <c r="V306" s="97"/>
      <c r="W306" s="97"/>
      <c r="X306" s="97"/>
      <c r="Y306" s="97"/>
    </row>
    <row r="307" spans="1:25" s="94" customFormat="1" ht="17.100000000000001" customHeight="1">
      <c r="A307" s="589" t="s">
        <v>633</v>
      </c>
      <c r="B307" s="580">
        <f t="shared" si="28"/>
        <v>5</v>
      </c>
      <c r="C307" s="580">
        <f t="shared" si="28"/>
        <v>3767.03</v>
      </c>
      <c r="D307" s="580">
        <f t="shared" si="28"/>
        <v>356.72999999999996</v>
      </c>
      <c r="E307" s="579">
        <f t="shared" si="28"/>
        <v>400363427</v>
      </c>
      <c r="F307" s="580">
        <v>5</v>
      </c>
      <c r="G307" s="580">
        <v>3767.03</v>
      </c>
      <c r="H307" s="580">
        <v>356.72999999999996</v>
      </c>
      <c r="I307" s="579">
        <v>400363427</v>
      </c>
      <c r="J307" s="580">
        <v>0</v>
      </c>
      <c r="K307" s="580">
        <v>0</v>
      </c>
      <c r="L307" s="580">
        <v>0</v>
      </c>
      <c r="M307" s="581">
        <v>0</v>
      </c>
      <c r="N307" s="97"/>
      <c r="O307" s="97"/>
      <c r="P307" s="97"/>
      <c r="Q307" s="97"/>
      <c r="R307" s="97"/>
      <c r="S307" s="97"/>
      <c r="T307" s="97"/>
      <c r="U307" s="97"/>
      <c r="V307" s="97"/>
      <c r="W307" s="97"/>
      <c r="X307" s="97"/>
      <c r="Y307" s="97"/>
    </row>
    <row r="308" spans="1:25" s="94" customFormat="1" ht="17.100000000000001" customHeight="1">
      <c r="A308" s="589" t="s">
        <v>634</v>
      </c>
      <c r="B308" s="580">
        <f t="shared" si="28"/>
        <v>76</v>
      </c>
      <c r="C308" s="580">
        <f t="shared" si="28"/>
        <v>595987.45000000019</v>
      </c>
      <c r="D308" s="580">
        <f t="shared" si="28"/>
        <v>178655.94499999992</v>
      </c>
      <c r="E308" s="579">
        <f t="shared" si="28"/>
        <v>24753920227</v>
      </c>
      <c r="F308" s="580">
        <v>53</v>
      </c>
      <c r="G308" s="580">
        <v>587691.26000000024</v>
      </c>
      <c r="H308" s="580">
        <v>176806.68499999991</v>
      </c>
      <c r="I308" s="579">
        <v>23706178230</v>
      </c>
      <c r="J308" s="580">
        <v>23</v>
      </c>
      <c r="K308" s="580">
        <v>8296.1899999999987</v>
      </c>
      <c r="L308" s="580">
        <v>1849.2600000000002</v>
      </c>
      <c r="M308" s="581">
        <v>1047741997</v>
      </c>
      <c r="N308" s="97"/>
      <c r="O308" s="97"/>
      <c r="P308" s="97"/>
      <c r="Q308" s="97"/>
      <c r="R308" s="97"/>
      <c r="S308" s="97"/>
      <c r="T308" s="97"/>
      <c r="U308" s="97"/>
      <c r="V308" s="97"/>
      <c r="W308" s="97"/>
      <c r="X308" s="97"/>
      <c r="Y308" s="97"/>
    </row>
    <row r="309" spans="1:25" s="94" customFormat="1" ht="17.100000000000001" customHeight="1">
      <c r="A309" s="589" t="s">
        <v>635</v>
      </c>
      <c r="B309" s="580">
        <f t="shared" si="28"/>
        <v>0</v>
      </c>
      <c r="C309" s="580">
        <f t="shared" si="28"/>
        <v>0</v>
      </c>
      <c r="D309" s="580">
        <f t="shared" si="28"/>
        <v>0</v>
      </c>
      <c r="E309" s="579">
        <f t="shared" si="28"/>
        <v>0</v>
      </c>
      <c r="F309" s="580">
        <v>0</v>
      </c>
      <c r="G309" s="580">
        <v>0</v>
      </c>
      <c r="H309" s="580">
        <v>0</v>
      </c>
      <c r="I309" s="579">
        <v>0</v>
      </c>
      <c r="J309" s="580">
        <v>0</v>
      </c>
      <c r="K309" s="580">
        <v>0</v>
      </c>
      <c r="L309" s="580">
        <v>0</v>
      </c>
      <c r="M309" s="581">
        <v>0</v>
      </c>
      <c r="N309" s="97"/>
      <c r="O309" s="97"/>
      <c r="P309" s="97"/>
      <c r="Q309" s="97"/>
      <c r="R309" s="97"/>
      <c r="S309" s="97"/>
      <c r="T309" s="97"/>
      <c r="U309" s="97"/>
      <c r="V309" s="97"/>
      <c r="W309" s="97"/>
      <c r="X309" s="97"/>
      <c r="Y309" s="97"/>
    </row>
    <row r="310" spans="1:25" s="94" customFormat="1" ht="17.100000000000001" customHeight="1">
      <c r="A310" s="589" t="s">
        <v>636</v>
      </c>
      <c r="B310" s="580">
        <f t="shared" si="28"/>
        <v>5</v>
      </c>
      <c r="C310" s="580">
        <f t="shared" si="28"/>
        <v>396246.29</v>
      </c>
      <c r="D310" s="580">
        <f t="shared" si="28"/>
        <v>0</v>
      </c>
      <c r="E310" s="579">
        <f t="shared" si="28"/>
        <v>0</v>
      </c>
      <c r="F310" s="580">
        <v>5</v>
      </c>
      <c r="G310" s="580">
        <v>396246.29</v>
      </c>
      <c r="H310" s="580">
        <v>0</v>
      </c>
      <c r="I310" s="579">
        <v>0</v>
      </c>
      <c r="J310" s="580">
        <v>0</v>
      </c>
      <c r="K310" s="580">
        <v>0</v>
      </c>
      <c r="L310" s="580">
        <v>0</v>
      </c>
      <c r="M310" s="581">
        <v>0</v>
      </c>
      <c r="N310" s="97"/>
      <c r="O310" s="97"/>
      <c r="P310" s="97"/>
      <c r="Q310" s="97"/>
      <c r="R310" s="97"/>
      <c r="S310" s="97"/>
      <c r="T310" s="97"/>
      <c r="U310" s="97"/>
      <c r="V310" s="97"/>
      <c r="W310" s="97"/>
      <c r="X310" s="97"/>
      <c r="Y310" s="97"/>
    </row>
    <row r="311" spans="1:25" s="94" customFormat="1" ht="17.100000000000001" customHeight="1">
      <c r="A311" s="589" t="s">
        <v>637</v>
      </c>
      <c r="B311" s="580">
        <f t="shared" si="28"/>
        <v>2</v>
      </c>
      <c r="C311" s="580">
        <f t="shared" si="28"/>
        <v>9659.0399999999991</v>
      </c>
      <c r="D311" s="580">
        <f t="shared" si="28"/>
        <v>0</v>
      </c>
      <c r="E311" s="579">
        <f t="shared" si="28"/>
        <v>0</v>
      </c>
      <c r="F311" s="580">
        <v>2</v>
      </c>
      <c r="G311" s="580">
        <v>9659.0399999999991</v>
      </c>
      <c r="H311" s="580">
        <v>0</v>
      </c>
      <c r="I311" s="579">
        <v>0</v>
      </c>
      <c r="J311" s="580">
        <v>0</v>
      </c>
      <c r="K311" s="580">
        <v>0</v>
      </c>
      <c r="L311" s="580">
        <v>0</v>
      </c>
      <c r="M311" s="581">
        <v>0</v>
      </c>
      <c r="N311" s="97"/>
      <c r="O311" s="97"/>
      <c r="P311" s="97"/>
      <c r="Q311" s="97"/>
      <c r="R311" s="97"/>
      <c r="S311" s="97"/>
      <c r="T311" s="97"/>
      <c r="U311" s="97"/>
      <c r="V311" s="97"/>
      <c r="W311" s="97"/>
      <c r="X311" s="97"/>
      <c r="Y311" s="97"/>
    </row>
    <row r="312" spans="1:25" s="94" customFormat="1" ht="17.100000000000001" customHeight="1">
      <c r="A312" s="589" t="s">
        <v>638</v>
      </c>
      <c r="B312" s="580">
        <f t="shared" si="28"/>
        <v>4</v>
      </c>
      <c r="C312" s="580">
        <f t="shared" si="28"/>
        <v>296420.5</v>
      </c>
      <c r="D312" s="580">
        <f t="shared" si="28"/>
        <v>43755.622000000003</v>
      </c>
      <c r="E312" s="579">
        <f t="shared" si="28"/>
        <v>65633433</v>
      </c>
      <c r="F312" s="580">
        <v>4</v>
      </c>
      <c r="G312" s="580">
        <v>296420.5</v>
      </c>
      <c r="H312" s="580">
        <v>43755.622000000003</v>
      </c>
      <c r="I312" s="579">
        <v>65633433</v>
      </c>
      <c r="J312" s="580">
        <v>0</v>
      </c>
      <c r="K312" s="580">
        <v>0</v>
      </c>
      <c r="L312" s="580">
        <v>0</v>
      </c>
      <c r="M312" s="581">
        <v>0</v>
      </c>
      <c r="N312" s="97"/>
      <c r="O312" s="97"/>
      <c r="P312" s="97"/>
      <c r="Q312" s="97"/>
      <c r="R312" s="97"/>
      <c r="S312" s="97"/>
      <c r="T312" s="97"/>
      <c r="U312" s="97"/>
      <c r="V312" s="97"/>
      <c r="W312" s="97"/>
      <c r="X312" s="97"/>
      <c r="Y312" s="97"/>
    </row>
    <row r="313" spans="1:25" s="94" customFormat="1" ht="17.100000000000001" customHeight="1">
      <c r="A313" s="589" t="s">
        <v>639</v>
      </c>
      <c r="B313" s="580">
        <f t="shared" si="28"/>
        <v>3</v>
      </c>
      <c r="C313" s="580">
        <f t="shared" si="28"/>
        <v>33881.600000000006</v>
      </c>
      <c r="D313" s="580">
        <f t="shared" si="28"/>
        <v>2036.8309999999999</v>
      </c>
      <c r="E313" s="579">
        <f t="shared" si="28"/>
        <v>910116620</v>
      </c>
      <c r="F313" s="580">
        <v>2</v>
      </c>
      <c r="G313" s="580">
        <v>33875.770000000004</v>
      </c>
      <c r="H313" s="580">
        <v>2031</v>
      </c>
      <c r="I313" s="579">
        <v>910000000</v>
      </c>
      <c r="J313" s="580">
        <v>1</v>
      </c>
      <c r="K313" s="580">
        <v>5.83</v>
      </c>
      <c r="L313" s="580">
        <v>5.8310000000000004</v>
      </c>
      <c r="M313" s="581">
        <v>116620</v>
      </c>
      <c r="N313" s="97"/>
      <c r="O313" s="97"/>
      <c r="P313" s="97"/>
      <c r="Q313" s="97"/>
      <c r="R313" s="97"/>
      <c r="S313" s="97"/>
      <c r="T313" s="97"/>
      <c r="U313" s="97"/>
      <c r="V313" s="97"/>
      <c r="W313" s="97"/>
      <c r="X313" s="97"/>
      <c r="Y313" s="97"/>
    </row>
    <row r="314" spans="1:25" s="94" customFormat="1" ht="17.100000000000001" customHeight="1">
      <c r="A314" s="589" t="s">
        <v>640</v>
      </c>
      <c r="B314" s="580">
        <f t="shared" si="28"/>
        <v>5</v>
      </c>
      <c r="C314" s="580">
        <f t="shared" si="28"/>
        <v>847759.12</v>
      </c>
      <c r="D314" s="580">
        <f t="shared" si="28"/>
        <v>0</v>
      </c>
      <c r="E314" s="579">
        <f t="shared" si="28"/>
        <v>0</v>
      </c>
      <c r="F314" s="580">
        <v>5</v>
      </c>
      <c r="G314" s="580">
        <v>847759.12</v>
      </c>
      <c r="H314" s="580">
        <v>0</v>
      </c>
      <c r="I314" s="579">
        <v>0</v>
      </c>
      <c r="J314" s="580">
        <v>0</v>
      </c>
      <c r="K314" s="580">
        <v>0</v>
      </c>
      <c r="L314" s="580">
        <v>0</v>
      </c>
      <c r="M314" s="581">
        <v>0</v>
      </c>
      <c r="N314" s="97"/>
      <c r="O314" s="97"/>
      <c r="P314" s="97"/>
      <c r="Q314" s="97"/>
      <c r="R314" s="97"/>
      <c r="S314" s="97"/>
      <c r="T314" s="97"/>
      <c r="U314" s="97"/>
      <c r="V314" s="97"/>
      <c r="W314" s="97"/>
      <c r="X314" s="97"/>
      <c r="Y314" s="97"/>
    </row>
    <row r="315" spans="1:25" s="94" customFormat="1" ht="17.100000000000001" customHeight="1">
      <c r="A315" s="589" t="s">
        <v>641</v>
      </c>
      <c r="B315" s="580">
        <f t="shared" si="28"/>
        <v>0</v>
      </c>
      <c r="C315" s="580">
        <f t="shared" si="28"/>
        <v>0</v>
      </c>
      <c r="D315" s="580">
        <f t="shared" si="28"/>
        <v>0</v>
      </c>
      <c r="E315" s="579">
        <f t="shared" si="28"/>
        <v>0</v>
      </c>
      <c r="F315" s="580">
        <v>0</v>
      </c>
      <c r="G315" s="580">
        <v>0</v>
      </c>
      <c r="H315" s="580">
        <v>0</v>
      </c>
      <c r="I315" s="579">
        <v>0</v>
      </c>
      <c r="J315" s="580">
        <v>0</v>
      </c>
      <c r="K315" s="580">
        <v>0</v>
      </c>
      <c r="L315" s="580">
        <v>0</v>
      </c>
      <c r="M315" s="581">
        <v>0</v>
      </c>
      <c r="N315" s="97"/>
      <c r="O315" s="97"/>
      <c r="P315" s="97"/>
      <c r="Q315" s="97"/>
      <c r="R315" s="97"/>
      <c r="S315" s="97"/>
      <c r="T315" s="97"/>
      <c r="U315" s="97"/>
      <c r="V315" s="97"/>
      <c r="W315" s="97"/>
      <c r="X315" s="97"/>
      <c r="Y315" s="97"/>
    </row>
    <row r="316" spans="1:25" s="94" customFormat="1" ht="17.100000000000001" customHeight="1">
      <c r="A316" s="589" t="s">
        <v>642</v>
      </c>
      <c r="B316" s="580">
        <f t="shared" si="28"/>
        <v>1</v>
      </c>
      <c r="C316" s="580">
        <f t="shared" si="28"/>
        <v>282.69</v>
      </c>
      <c r="D316" s="580">
        <f t="shared" si="28"/>
        <v>282.69</v>
      </c>
      <c r="E316" s="579">
        <f t="shared" si="28"/>
        <v>565380000</v>
      </c>
      <c r="F316" s="580">
        <v>1</v>
      </c>
      <c r="G316" s="580">
        <v>282.69</v>
      </c>
      <c r="H316" s="580">
        <v>282.69</v>
      </c>
      <c r="I316" s="579">
        <v>565380000</v>
      </c>
      <c r="J316" s="580">
        <v>0</v>
      </c>
      <c r="K316" s="580">
        <v>0</v>
      </c>
      <c r="L316" s="580">
        <v>0</v>
      </c>
      <c r="M316" s="581">
        <v>0</v>
      </c>
      <c r="N316" s="97"/>
      <c r="O316" s="97"/>
      <c r="P316" s="97"/>
      <c r="Q316" s="97"/>
      <c r="R316" s="97"/>
      <c r="S316" s="97"/>
      <c r="T316" s="97"/>
      <c r="U316" s="97"/>
      <c r="V316" s="97"/>
      <c r="W316" s="97"/>
      <c r="X316" s="97"/>
      <c r="Y316" s="97"/>
    </row>
    <row r="317" spans="1:25" s="94" customFormat="1" ht="17.100000000000001" customHeight="1">
      <c r="A317" s="589" t="s">
        <v>643</v>
      </c>
      <c r="B317" s="580">
        <f t="shared" si="28"/>
        <v>5</v>
      </c>
      <c r="C317" s="580">
        <f t="shared" si="28"/>
        <v>9775.58</v>
      </c>
      <c r="D317" s="580">
        <f t="shared" si="28"/>
        <v>0</v>
      </c>
      <c r="E317" s="579">
        <f t="shared" si="28"/>
        <v>0</v>
      </c>
      <c r="F317" s="580">
        <v>5</v>
      </c>
      <c r="G317" s="580">
        <v>9775.58</v>
      </c>
      <c r="H317" s="580">
        <v>0</v>
      </c>
      <c r="I317" s="579">
        <v>0</v>
      </c>
      <c r="J317" s="580">
        <v>0</v>
      </c>
      <c r="K317" s="580">
        <v>0</v>
      </c>
      <c r="L317" s="580">
        <v>0</v>
      </c>
      <c r="M317" s="581">
        <v>0</v>
      </c>
      <c r="N317" s="97"/>
      <c r="O317" s="97"/>
      <c r="P317" s="97"/>
      <c r="Q317" s="97"/>
      <c r="R317" s="97"/>
      <c r="S317" s="97"/>
      <c r="T317" s="97"/>
      <c r="U317" s="97"/>
      <c r="V317" s="97"/>
      <c r="W317" s="97"/>
      <c r="X317" s="97"/>
      <c r="Y317" s="97"/>
    </row>
    <row r="318" spans="1:25" s="94" customFormat="1" ht="17.100000000000001" customHeight="1">
      <c r="A318" s="589" t="s">
        <v>658</v>
      </c>
      <c r="B318" s="580">
        <f t="shared" si="28"/>
        <v>0</v>
      </c>
      <c r="C318" s="580">
        <f t="shared" si="28"/>
        <v>0</v>
      </c>
      <c r="D318" s="580">
        <f t="shared" si="28"/>
        <v>0</v>
      </c>
      <c r="E318" s="579">
        <f t="shared" si="28"/>
        <v>0</v>
      </c>
      <c r="F318" s="580">
        <v>0</v>
      </c>
      <c r="G318" s="580">
        <v>0</v>
      </c>
      <c r="H318" s="580">
        <v>0</v>
      </c>
      <c r="I318" s="579">
        <v>0</v>
      </c>
      <c r="J318" s="580">
        <v>0</v>
      </c>
      <c r="K318" s="580">
        <v>0</v>
      </c>
      <c r="L318" s="580">
        <v>0</v>
      </c>
      <c r="M318" s="581">
        <v>0</v>
      </c>
      <c r="N318" s="97"/>
      <c r="O318" s="97"/>
      <c r="P318" s="97"/>
      <c r="Q318" s="97"/>
      <c r="R318" s="97"/>
      <c r="S318" s="97"/>
      <c r="T318" s="97"/>
      <c r="U318" s="97"/>
      <c r="V318" s="97"/>
      <c r="W318" s="97"/>
      <c r="X318" s="97"/>
      <c r="Y318" s="97"/>
    </row>
    <row r="319" spans="1:25" s="94" customFormat="1" ht="17.100000000000001" customHeight="1">
      <c r="A319" s="589" t="s">
        <v>659</v>
      </c>
      <c r="B319" s="580">
        <f t="shared" si="28"/>
        <v>0</v>
      </c>
      <c r="C319" s="580">
        <f t="shared" si="28"/>
        <v>0</v>
      </c>
      <c r="D319" s="580">
        <f t="shared" si="28"/>
        <v>0</v>
      </c>
      <c r="E319" s="579">
        <f t="shared" si="28"/>
        <v>0</v>
      </c>
      <c r="F319" s="580">
        <v>0</v>
      </c>
      <c r="G319" s="580">
        <v>0</v>
      </c>
      <c r="H319" s="580">
        <v>0</v>
      </c>
      <c r="I319" s="579">
        <v>0</v>
      </c>
      <c r="J319" s="580">
        <v>0</v>
      </c>
      <c r="K319" s="580">
        <v>0</v>
      </c>
      <c r="L319" s="580">
        <v>0</v>
      </c>
      <c r="M319" s="581">
        <v>0</v>
      </c>
      <c r="N319" s="97"/>
      <c r="O319" s="97"/>
      <c r="P319" s="97"/>
      <c r="Q319" s="97"/>
      <c r="R319" s="97"/>
      <c r="S319" s="97"/>
      <c r="T319" s="97"/>
      <c r="U319" s="97"/>
      <c r="V319" s="97"/>
      <c r="W319" s="97"/>
      <c r="X319" s="97"/>
      <c r="Y319" s="97"/>
    </row>
    <row r="320" spans="1:25" s="94" customFormat="1" ht="17.100000000000001" customHeight="1">
      <c r="A320" s="589" t="s">
        <v>660</v>
      </c>
      <c r="B320" s="580">
        <f t="shared" ref="B320:E331" si="29">SUM(F320,J320)</f>
        <v>40</v>
      </c>
      <c r="C320" s="580">
        <f t="shared" si="29"/>
        <v>1023472.1400000001</v>
      </c>
      <c r="D320" s="580">
        <f t="shared" si="29"/>
        <v>21136.86</v>
      </c>
      <c r="E320" s="579">
        <f t="shared" si="29"/>
        <v>1806400000</v>
      </c>
      <c r="F320" s="580">
        <v>29</v>
      </c>
      <c r="G320" s="580">
        <v>1002734.4100000001</v>
      </c>
      <c r="H320" s="580">
        <v>11240.380000000001</v>
      </c>
      <c r="I320" s="579">
        <v>39400000</v>
      </c>
      <c r="J320" s="580">
        <v>11</v>
      </c>
      <c r="K320" s="580">
        <v>20737.729999999996</v>
      </c>
      <c r="L320" s="580">
        <v>9896.48</v>
      </c>
      <c r="M320" s="581">
        <v>1767000000</v>
      </c>
      <c r="N320" s="97"/>
      <c r="O320" s="97"/>
      <c r="P320" s="97"/>
      <c r="Q320" s="97"/>
      <c r="R320" s="97"/>
      <c r="S320" s="97"/>
      <c r="T320" s="97"/>
      <c r="U320" s="97"/>
      <c r="V320" s="97"/>
      <c r="W320" s="97"/>
      <c r="X320" s="97"/>
      <c r="Y320" s="97"/>
    </row>
    <row r="321" spans="1:25" s="94" customFormat="1" ht="17.100000000000001" customHeight="1">
      <c r="A321" s="589" t="s">
        <v>661</v>
      </c>
      <c r="B321" s="580">
        <f t="shared" si="29"/>
        <v>3</v>
      </c>
      <c r="C321" s="580">
        <f t="shared" si="29"/>
        <v>582.4</v>
      </c>
      <c r="D321" s="580">
        <f t="shared" si="29"/>
        <v>100</v>
      </c>
      <c r="E321" s="579">
        <f t="shared" si="29"/>
        <v>73288500</v>
      </c>
      <c r="F321" s="580">
        <v>3</v>
      </c>
      <c r="G321" s="580">
        <v>582.4</v>
      </c>
      <c r="H321" s="580">
        <v>100</v>
      </c>
      <c r="I321" s="579">
        <v>73288500</v>
      </c>
      <c r="J321" s="580">
        <v>0</v>
      </c>
      <c r="K321" s="580">
        <v>0</v>
      </c>
      <c r="L321" s="580">
        <v>0</v>
      </c>
      <c r="M321" s="581">
        <v>0</v>
      </c>
      <c r="N321" s="97"/>
      <c r="O321" s="97"/>
      <c r="P321" s="97"/>
      <c r="Q321" s="97"/>
      <c r="R321" s="97"/>
      <c r="S321" s="97"/>
      <c r="T321" s="97"/>
      <c r="U321" s="97"/>
      <c r="V321" s="97"/>
      <c r="W321" s="97"/>
      <c r="X321" s="97"/>
      <c r="Y321" s="97"/>
    </row>
    <row r="322" spans="1:25" s="94" customFormat="1" ht="17.100000000000001" customHeight="1">
      <c r="A322" s="589" t="s">
        <v>662</v>
      </c>
      <c r="B322" s="580">
        <f t="shared" si="29"/>
        <v>0</v>
      </c>
      <c r="C322" s="580">
        <f t="shared" si="29"/>
        <v>0</v>
      </c>
      <c r="D322" s="580">
        <f t="shared" si="29"/>
        <v>0</v>
      </c>
      <c r="E322" s="579">
        <f t="shared" si="29"/>
        <v>0</v>
      </c>
      <c r="F322" s="580">
        <v>0</v>
      </c>
      <c r="G322" s="580">
        <v>0</v>
      </c>
      <c r="H322" s="580">
        <v>0</v>
      </c>
      <c r="I322" s="579">
        <v>0</v>
      </c>
      <c r="J322" s="580">
        <v>0</v>
      </c>
      <c r="K322" s="580">
        <v>0</v>
      </c>
      <c r="L322" s="580">
        <v>0</v>
      </c>
      <c r="M322" s="581">
        <v>0</v>
      </c>
      <c r="N322" s="97"/>
      <c r="O322" s="97"/>
      <c r="P322" s="97"/>
      <c r="Q322" s="97"/>
      <c r="R322" s="97"/>
      <c r="S322" s="97"/>
      <c r="T322" s="97"/>
      <c r="U322" s="97"/>
      <c r="V322" s="97"/>
      <c r="W322" s="97"/>
      <c r="X322" s="97"/>
      <c r="Y322" s="97"/>
    </row>
    <row r="323" spans="1:25" s="94" customFormat="1" ht="17.100000000000001" customHeight="1">
      <c r="A323" s="589" t="s">
        <v>663</v>
      </c>
      <c r="B323" s="580">
        <f t="shared" si="29"/>
        <v>91</v>
      </c>
      <c r="C323" s="580">
        <f t="shared" si="29"/>
        <v>45137.89</v>
      </c>
      <c r="D323" s="580">
        <f t="shared" si="29"/>
        <v>43645.466999999997</v>
      </c>
      <c r="E323" s="579">
        <f t="shared" si="29"/>
        <v>27512013670</v>
      </c>
      <c r="F323" s="580">
        <v>23</v>
      </c>
      <c r="G323" s="580">
        <v>38223.74</v>
      </c>
      <c r="H323" s="580">
        <v>43645.466999999997</v>
      </c>
      <c r="I323" s="579">
        <v>27512013670</v>
      </c>
      <c r="J323" s="580">
        <v>68</v>
      </c>
      <c r="K323" s="580">
        <v>6914.15</v>
      </c>
      <c r="L323" s="580">
        <v>0</v>
      </c>
      <c r="M323" s="581">
        <v>0</v>
      </c>
      <c r="N323" s="97"/>
      <c r="O323" s="97"/>
      <c r="P323" s="97"/>
      <c r="Q323" s="97"/>
      <c r="R323" s="97"/>
      <c r="S323" s="97"/>
      <c r="T323" s="97"/>
      <c r="U323" s="97"/>
      <c r="V323" s="97"/>
      <c r="W323" s="97"/>
      <c r="X323" s="97"/>
      <c r="Y323" s="97"/>
    </row>
    <row r="324" spans="1:25" s="94" customFormat="1" ht="17.100000000000001" customHeight="1">
      <c r="A324" s="589" t="s">
        <v>664</v>
      </c>
      <c r="B324" s="580">
        <f t="shared" si="29"/>
        <v>1</v>
      </c>
      <c r="C324" s="580">
        <f t="shared" si="29"/>
        <v>16759.88</v>
      </c>
      <c r="D324" s="580">
        <f t="shared" si="29"/>
        <v>0</v>
      </c>
      <c r="E324" s="579">
        <f t="shared" si="29"/>
        <v>0</v>
      </c>
      <c r="F324" s="580">
        <v>1</v>
      </c>
      <c r="G324" s="580">
        <v>16759.88</v>
      </c>
      <c r="H324" s="580">
        <v>0</v>
      </c>
      <c r="I324" s="579">
        <v>0</v>
      </c>
      <c r="J324" s="580">
        <v>0</v>
      </c>
      <c r="K324" s="580">
        <v>0</v>
      </c>
      <c r="L324" s="580">
        <v>0</v>
      </c>
      <c r="M324" s="581">
        <v>0</v>
      </c>
      <c r="N324" s="97"/>
      <c r="O324" s="97"/>
      <c r="P324" s="97"/>
      <c r="Q324" s="97"/>
      <c r="R324" s="97"/>
      <c r="S324" s="97"/>
      <c r="T324" s="97"/>
      <c r="U324" s="97"/>
      <c r="V324" s="97"/>
      <c r="W324" s="97"/>
      <c r="X324" s="97"/>
      <c r="Y324" s="97"/>
    </row>
    <row r="325" spans="1:25" s="94" customFormat="1" ht="17.100000000000001" customHeight="1">
      <c r="A325" s="589" t="s">
        <v>665</v>
      </c>
      <c r="B325" s="580">
        <f t="shared" si="29"/>
        <v>5</v>
      </c>
      <c r="C325" s="580">
        <f t="shared" si="29"/>
        <v>91.88</v>
      </c>
      <c r="D325" s="580">
        <f t="shared" si="29"/>
        <v>4.99</v>
      </c>
      <c r="E325" s="579">
        <f t="shared" si="29"/>
        <v>1440000</v>
      </c>
      <c r="F325" s="580">
        <v>0</v>
      </c>
      <c r="G325" s="580">
        <v>0</v>
      </c>
      <c r="H325" s="580">
        <v>0</v>
      </c>
      <c r="I325" s="579">
        <v>0</v>
      </c>
      <c r="J325" s="580">
        <v>5</v>
      </c>
      <c r="K325" s="580">
        <v>91.88</v>
      </c>
      <c r="L325" s="580">
        <v>4.99</v>
      </c>
      <c r="M325" s="581">
        <v>1440000</v>
      </c>
      <c r="N325" s="97"/>
      <c r="O325" s="97"/>
      <c r="P325" s="97"/>
      <c r="Q325" s="97"/>
      <c r="R325" s="97"/>
      <c r="S325" s="97"/>
      <c r="T325" s="97"/>
      <c r="U325" s="97"/>
      <c r="V325" s="97"/>
      <c r="W325" s="97"/>
      <c r="X325" s="97"/>
      <c r="Y325" s="97"/>
    </row>
    <row r="326" spans="1:25" s="94" customFormat="1" ht="17.100000000000001" customHeight="1">
      <c r="A326" s="589" t="s">
        <v>666</v>
      </c>
      <c r="B326" s="580">
        <f t="shared" si="29"/>
        <v>0</v>
      </c>
      <c r="C326" s="580">
        <f t="shared" si="29"/>
        <v>0</v>
      </c>
      <c r="D326" s="580">
        <f t="shared" si="29"/>
        <v>0</v>
      </c>
      <c r="E326" s="579">
        <f t="shared" si="29"/>
        <v>0</v>
      </c>
      <c r="F326" s="580">
        <v>0</v>
      </c>
      <c r="G326" s="580">
        <v>0</v>
      </c>
      <c r="H326" s="580">
        <v>0</v>
      </c>
      <c r="I326" s="579">
        <v>0</v>
      </c>
      <c r="J326" s="580">
        <v>0</v>
      </c>
      <c r="K326" s="580">
        <v>0</v>
      </c>
      <c r="L326" s="580">
        <v>0</v>
      </c>
      <c r="M326" s="581">
        <v>0</v>
      </c>
      <c r="N326" s="97"/>
      <c r="O326" s="97"/>
      <c r="P326" s="97"/>
      <c r="Q326" s="97"/>
      <c r="R326" s="97"/>
      <c r="S326" s="97"/>
      <c r="T326" s="97"/>
      <c r="U326" s="97"/>
      <c r="V326" s="97"/>
      <c r="W326" s="97"/>
      <c r="X326" s="97"/>
      <c r="Y326" s="97"/>
    </row>
    <row r="327" spans="1:25" s="94" customFormat="1" ht="17.100000000000001" customHeight="1">
      <c r="A327" s="589" t="s">
        <v>553</v>
      </c>
      <c r="B327" s="580">
        <f t="shared" si="29"/>
        <v>6</v>
      </c>
      <c r="C327" s="580">
        <f t="shared" si="29"/>
        <v>154.53</v>
      </c>
      <c r="D327" s="580">
        <f t="shared" si="29"/>
        <v>23</v>
      </c>
      <c r="E327" s="579">
        <f t="shared" si="29"/>
        <v>6600000</v>
      </c>
      <c r="F327" s="580">
        <v>2</v>
      </c>
      <c r="G327" s="580">
        <v>134.09</v>
      </c>
      <c r="H327" s="580">
        <v>0</v>
      </c>
      <c r="I327" s="579">
        <v>0</v>
      </c>
      <c r="J327" s="580">
        <v>4</v>
      </c>
      <c r="K327" s="580">
        <v>20.439999999999998</v>
      </c>
      <c r="L327" s="580">
        <v>23</v>
      </c>
      <c r="M327" s="581">
        <v>6600000</v>
      </c>
      <c r="N327" s="97"/>
      <c r="O327" s="97"/>
      <c r="P327" s="97"/>
      <c r="Q327" s="97"/>
      <c r="R327" s="97"/>
      <c r="S327" s="97"/>
      <c r="T327" s="97"/>
      <c r="U327" s="97"/>
      <c r="V327" s="97"/>
      <c r="W327" s="97"/>
      <c r="X327" s="97"/>
      <c r="Y327" s="97"/>
    </row>
    <row r="328" spans="1:25" s="94" customFormat="1" ht="17.100000000000001" customHeight="1">
      <c r="A328" s="589" t="s">
        <v>667</v>
      </c>
      <c r="B328" s="580">
        <f t="shared" si="29"/>
        <v>32</v>
      </c>
      <c r="C328" s="580">
        <f t="shared" si="29"/>
        <v>75170.840000000011</v>
      </c>
      <c r="D328" s="580">
        <f t="shared" si="29"/>
        <v>74133.801999999996</v>
      </c>
      <c r="E328" s="579">
        <f t="shared" si="29"/>
        <v>18433413974</v>
      </c>
      <c r="F328" s="580">
        <v>4</v>
      </c>
      <c r="G328" s="580">
        <v>1422.3400000000001</v>
      </c>
      <c r="H328" s="580">
        <v>494.84699999999992</v>
      </c>
      <c r="I328" s="579">
        <v>2699222979</v>
      </c>
      <c r="J328" s="580">
        <v>28</v>
      </c>
      <c r="K328" s="580">
        <v>73748.500000000015</v>
      </c>
      <c r="L328" s="580">
        <v>73638.955000000002</v>
      </c>
      <c r="M328" s="581">
        <v>15734190995</v>
      </c>
      <c r="N328" s="97"/>
      <c r="O328" s="97"/>
      <c r="P328" s="97"/>
      <c r="Q328" s="97"/>
      <c r="R328" s="97"/>
      <c r="S328" s="97"/>
      <c r="T328" s="97"/>
      <c r="U328" s="97"/>
      <c r="V328" s="97"/>
      <c r="W328" s="97"/>
      <c r="X328" s="97"/>
      <c r="Y328" s="97"/>
    </row>
    <row r="329" spans="1:25" s="94" customFormat="1" ht="17.100000000000001" customHeight="1">
      <c r="A329" s="589" t="s">
        <v>668</v>
      </c>
      <c r="B329" s="580">
        <f t="shared" si="29"/>
        <v>15</v>
      </c>
      <c r="C329" s="580">
        <f t="shared" si="29"/>
        <v>29614.57</v>
      </c>
      <c r="D329" s="580">
        <f t="shared" si="29"/>
        <v>26650.1</v>
      </c>
      <c r="E329" s="579">
        <f t="shared" si="29"/>
        <v>3150148966</v>
      </c>
      <c r="F329" s="580">
        <v>2</v>
      </c>
      <c r="G329" s="580">
        <v>514.47</v>
      </c>
      <c r="H329" s="580">
        <v>300</v>
      </c>
      <c r="I329" s="579">
        <v>500000000</v>
      </c>
      <c r="J329" s="580">
        <v>13</v>
      </c>
      <c r="K329" s="580">
        <v>29100.1</v>
      </c>
      <c r="L329" s="580">
        <v>26350.1</v>
      </c>
      <c r="M329" s="581">
        <v>2650148966</v>
      </c>
      <c r="N329" s="97"/>
      <c r="O329" s="97"/>
      <c r="P329" s="97"/>
      <c r="Q329" s="97"/>
      <c r="R329" s="97"/>
      <c r="S329" s="97"/>
      <c r="T329" s="97"/>
      <c r="U329" s="97"/>
      <c r="V329" s="97"/>
      <c r="W329" s="97"/>
      <c r="X329" s="97"/>
      <c r="Y329" s="97"/>
    </row>
    <row r="330" spans="1:25" s="94" customFormat="1" ht="17.100000000000001" customHeight="1">
      <c r="A330" s="589" t="s">
        <v>669</v>
      </c>
      <c r="B330" s="580">
        <f t="shared" si="29"/>
        <v>20</v>
      </c>
      <c r="C330" s="580">
        <f t="shared" si="29"/>
        <v>15587.029999999999</v>
      </c>
      <c r="D330" s="580">
        <f t="shared" si="29"/>
        <v>7963.0947199999991</v>
      </c>
      <c r="E330" s="579">
        <f t="shared" si="29"/>
        <v>42700000</v>
      </c>
      <c r="F330" s="580">
        <v>18</v>
      </c>
      <c r="G330" s="580">
        <v>15587.029999999999</v>
      </c>
      <c r="H330" s="580">
        <v>7340.4747199999993</v>
      </c>
      <c r="I330" s="579">
        <v>42700000</v>
      </c>
      <c r="J330" s="580">
        <v>2</v>
      </c>
      <c r="K330" s="580">
        <v>0</v>
      </c>
      <c r="L330" s="580">
        <v>622.62</v>
      </c>
      <c r="M330" s="581">
        <v>0</v>
      </c>
      <c r="N330" s="97"/>
      <c r="O330" s="97"/>
      <c r="P330" s="97"/>
      <c r="Q330" s="97"/>
      <c r="R330" s="97"/>
      <c r="S330" s="97"/>
      <c r="T330" s="97"/>
      <c r="U330" s="97"/>
      <c r="V330" s="97"/>
      <c r="W330" s="97"/>
      <c r="X330" s="97"/>
      <c r="Y330" s="97"/>
    </row>
    <row r="331" spans="1:25" s="94" customFormat="1" ht="17.100000000000001" customHeight="1" thickBot="1">
      <c r="A331" s="590" t="s">
        <v>670</v>
      </c>
      <c r="B331" s="585">
        <f t="shared" si="29"/>
        <v>48</v>
      </c>
      <c r="C331" s="585">
        <f t="shared" si="29"/>
        <v>11684.84</v>
      </c>
      <c r="D331" s="585">
        <f t="shared" si="29"/>
        <v>1096.3699999999999</v>
      </c>
      <c r="E331" s="584">
        <f t="shared" si="29"/>
        <v>472271600</v>
      </c>
      <c r="F331" s="585">
        <v>4</v>
      </c>
      <c r="G331" s="585">
        <v>6654.4699999999993</v>
      </c>
      <c r="H331" s="585">
        <v>1096.3699999999999</v>
      </c>
      <c r="I331" s="584">
        <v>472271600</v>
      </c>
      <c r="J331" s="585">
        <v>44</v>
      </c>
      <c r="K331" s="585">
        <v>5030.3700000000017</v>
      </c>
      <c r="L331" s="585">
        <v>0</v>
      </c>
      <c r="M331" s="586">
        <v>0</v>
      </c>
    </row>
    <row r="332" spans="1:25" s="94" customFormat="1" ht="18" customHeight="1">
      <c r="A332" s="98"/>
      <c r="B332" s="99"/>
      <c r="C332" s="99"/>
      <c r="D332" s="99"/>
      <c r="E332" s="100"/>
      <c r="F332" s="99"/>
      <c r="G332" s="99"/>
      <c r="H332" s="99"/>
      <c r="I332" s="100"/>
      <c r="J332" s="99"/>
      <c r="K332" s="99"/>
      <c r="L332" s="99"/>
      <c r="M332" s="100"/>
    </row>
    <row r="333" spans="1:25" s="95" customFormat="1" ht="18" customHeight="1" thickBot="1">
      <c r="A333" s="571" t="s">
        <v>624</v>
      </c>
      <c r="B333" s="99"/>
      <c r="C333" s="99"/>
      <c r="D333" s="99"/>
      <c r="E333" s="100"/>
      <c r="F333" s="99"/>
      <c r="G333" s="99"/>
      <c r="H333" s="99"/>
      <c r="I333" s="100"/>
      <c r="J333" s="99"/>
      <c r="K333" s="99"/>
      <c r="L333" s="99"/>
      <c r="M333" s="100"/>
    </row>
    <row r="334" spans="1:25" s="96" customFormat="1" ht="18" customHeight="1">
      <c r="A334" s="807" t="s">
        <v>10</v>
      </c>
      <c r="B334" s="809" t="s">
        <v>555</v>
      </c>
      <c r="C334" s="809"/>
      <c r="D334" s="809"/>
      <c r="E334" s="809"/>
      <c r="F334" s="809" t="s">
        <v>566</v>
      </c>
      <c r="G334" s="809"/>
      <c r="H334" s="809"/>
      <c r="I334" s="809"/>
      <c r="J334" s="809" t="s">
        <v>567</v>
      </c>
      <c r="K334" s="809"/>
      <c r="L334" s="809"/>
      <c r="M334" s="810"/>
    </row>
    <row r="335" spans="1:25" s="94" customFormat="1" ht="50.1" customHeight="1" thickBot="1">
      <c r="A335" s="808"/>
      <c r="B335" s="573" t="s">
        <v>550</v>
      </c>
      <c r="C335" s="573" t="s">
        <v>568</v>
      </c>
      <c r="D335" s="573" t="s">
        <v>551</v>
      </c>
      <c r="E335" s="549" t="s">
        <v>569</v>
      </c>
      <c r="F335" s="573" t="s">
        <v>550</v>
      </c>
      <c r="G335" s="573" t="s">
        <v>568</v>
      </c>
      <c r="H335" s="573" t="s">
        <v>551</v>
      </c>
      <c r="I335" s="549" t="s">
        <v>569</v>
      </c>
      <c r="J335" s="573" t="s">
        <v>80</v>
      </c>
      <c r="K335" s="573" t="s">
        <v>568</v>
      </c>
      <c r="L335" s="573" t="s">
        <v>74</v>
      </c>
      <c r="M335" s="551" t="s">
        <v>81</v>
      </c>
      <c r="N335" s="97"/>
      <c r="O335" s="97"/>
      <c r="P335" s="97"/>
      <c r="Q335" s="97"/>
      <c r="R335" s="97"/>
      <c r="S335" s="97"/>
      <c r="T335" s="97"/>
      <c r="U335" s="97"/>
      <c r="V335" s="97"/>
      <c r="W335" s="97"/>
      <c r="X335" s="97"/>
      <c r="Y335" s="97"/>
    </row>
    <row r="336" spans="1:25" s="94" customFormat="1" ht="17.100000000000001" customHeight="1" thickBot="1">
      <c r="A336" s="587" t="s">
        <v>555</v>
      </c>
      <c r="B336" s="576">
        <f t="shared" ref="B336:M336" si="30">SUM(B337:B364)</f>
        <v>566</v>
      </c>
      <c r="C336" s="576">
        <f t="shared" si="30"/>
        <v>4296625.9699999988</v>
      </c>
      <c r="D336" s="576">
        <f t="shared" si="30"/>
        <v>756213.44740000006</v>
      </c>
      <c r="E336" s="575">
        <f t="shared" si="30"/>
        <v>283957703761</v>
      </c>
      <c r="F336" s="576">
        <f t="shared" si="30"/>
        <v>467</v>
      </c>
      <c r="G336" s="576">
        <f t="shared" si="30"/>
        <v>4206866.120000001</v>
      </c>
      <c r="H336" s="576">
        <f t="shared" si="30"/>
        <v>686813.15240000002</v>
      </c>
      <c r="I336" s="575">
        <f t="shared" si="30"/>
        <v>250271064801</v>
      </c>
      <c r="J336" s="576">
        <f t="shared" si="30"/>
        <v>99</v>
      </c>
      <c r="K336" s="576">
        <f t="shared" si="30"/>
        <v>89759.849999999991</v>
      </c>
      <c r="L336" s="576">
        <f t="shared" si="30"/>
        <v>69400.294999999998</v>
      </c>
      <c r="M336" s="577">
        <f t="shared" si="30"/>
        <v>33686638960</v>
      </c>
      <c r="N336" s="97"/>
      <c r="O336" s="97"/>
      <c r="P336" s="97"/>
      <c r="Q336" s="97"/>
      <c r="R336" s="97"/>
      <c r="S336" s="97"/>
      <c r="T336" s="97"/>
      <c r="U336" s="97"/>
      <c r="V336" s="97"/>
      <c r="W336" s="97"/>
      <c r="X336" s="97"/>
      <c r="Y336" s="97"/>
    </row>
    <row r="337" spans="1:25" s="94" customFormat="1" ht="17.100000000000001" customHeight="1" thickTop="1">
      <c r="A337" s="588" t="s">
        <v>552</v>
      </c>
      <c r="B337" s="580">
        <f t="shared" ref="B337:E352" si="31">SUM(F337,J337)</f>
        <v>7</v>
      </c>
      <c r="C337" s="580">
        <f t="shared" si="31"/>
        <v>19419.919999999998</v>
      </c>
      <c r="D337" s="580">
        <f t="shared" si="31"/>
        <v>19210.12</v>
      </c>
      <c r="E337" s="579">
        <f t="shared" si="31"/>
        <v>703369860</v>
      </c>
      <c r="F337" s="580">
        <v>7</v>
      </c>
      <c r="G337" s="580">
        <v>19419.919999999998</v>
      </c>
      <c r="H337" s="580">
        <v>19210.12</v>
      </c>
      <c r="I337" s="579">
        <v>703369860</v>
      </c>
      <c r="J337" s="580">
        <v>0</v>
      </c>
      <c r="K337" s="580">
        <v>0</v>
      </c>
      <c r="L337" s="580">
        <v>0</v>
      </c>
      <c r="M337" s="581">
        <v>0</v>
      </c>
      <c r="N337" s="97"/>
      <c r="O337" s="97"/>
      <c r="P337" s="97"/>
      <c r="Q337" s="97"/>
      <c r="R337" s="97"/>
      <c r="S337" s="97"/>
      <c r="T337" s="97"/>
      <c r="U337" s="97"/>
      <c r="V337" s="97"/>
      <c r="W337" s="97"/>
      <c r="X337" s="97"/>
      <c r="Y337" s="97"/>
    </row>
    <row r="338" spans="1:25" s="94" customFormat="1" ht="17.100000000000001" customHeight="1">
      <c r="A338" s="589" t="s">
        <v>632</v>
      </c>
      <c r="B338" s="580">
        <f t="shared" si="31"/>
        <v>1</v>
      </c>
      <c r="C338" s="580">
        <f t="shared" si="31"/>
        <v>14.67</v>
      </c>
      <c r="D338" s="580">
        <f t="shared" si="31"/>
        <v>0</v>
      </c>
      <c r="E338" s="579">
        <f t="shared" si="31"/>
        <v>0</v>
      </c>
      <c r="F338" s="580">
        <v>1</v>
      </c>
      <c r="G338" s="580">
        <v>14.67</v>
      </c>
      <c r="H338" s="580">
        <v>0</v>
      </c>
      <c r="I338" s="579">
        <v>0</v>
      </c>
      <c r="J338" s="580">
        <v>0</v>
      </c>
      <c r="K338" s="580">
        <v>0</v>
      </c>
      <c r="L338" s="580">
        <v>0</v>
      </c>
      <c r="M338" s="581">
        <v>0</v>
      </c>
      <c r="N338" s="97"/>
      <c r="O338" s="97"/>
      <c r="P338" s="97"/>
      <c r="Q338" s="97"/>
      <c r="R338" s="97"/>
      <c r="S338" s="97"/>
      <c r="T338" s="97"/>
      <c r="U338" s="97"/>
      <c r="V338" s="97"/>
      <c r="W338" s="97"/>
      <c r="X338" s="97"/>
      <c r="Y338" s="97"/>
    </row>
    <row r="339" spans="1:25" s="94" customFormat="1" ht="17.100000000000001" customHeight="1">
      <c r="A339" s="589" t="s">
        <v>554</v>
      </c>
      <c r="B339" s="580">
        <f t="shared" si="31"/>
        <v>57</v>
      </c>
      <c r="C339" s="580">
        <f t="shared" si="31"/>
        <v>29528.889999999996</v>
      </c>
      <c r="D339" s="580">
        <f t="shared" si="31"/>
        <v>23476.721000000001</v>
      </c>
      <c r="E339" s="579">
        <f t="shared" si="31"/>
        <v>16365360045</v>
      </c>
      <c r="F339" s="580">
        <v>57</v>
      </c>
      <c r="G339" s="580">
        <v>29528.889999999996</v>
      </c>
      <c r="H339" s="580">
        <v>23476.721000000001</v>
      </c>
      <c r="I339" s="579">
        <v>16365360045</v>
      </c>
      <c r="J339" s="580">
        <v>0</v>
      </c>
      <c r="K339" s="580">
        <v>0</v>
      </c>
      <c r="L339" s="580">
        <v>0</v>
      </c>
      <c r="M339" s="581">
        <v>0</v>
      </c>
      <c r="N339" s="97"/>
      <c r="O339" s="97"/>
      <c r="P339" s="97"/>
      <c r="Q339" s="97"/>
      <c r="R339" s="97"/>
      <c r="S339" s="97"/>
      <c r="T339" s="97"/>
      <c r="U339" s="97"/>
      <c r="V339" s="97"/>
      <c r="W339" s="97"/>
      <c r="X339" s="97"/>
      <c r="Y339" s="97"/>
    </row>
    <row r="340" spans="1:25" s="94" customFormat="1" ht="17.100000000000001" customHeight="1">
      <c r="A340" s="589" t="s">
        <v>633</v>
      </c>
      <c r="B340" s="580">
        <f t="shared" si="31"/>
        <v>24</v>
      </c>
      <c r="C340" s="580">
        <f t="shared" si="31"/>
        <v>49663.81</v>
      </c>
      <c r="D340" s="580">
        <f t="shared" si="31"/>
        <v>32088.857</v>
      </c>
      <c r="E340" s="579">
        <f t="shared" si="31"/>
        <v>19887371848</v>
      </c>
      <c r="F340" s="580">
        <v>24</v>
      </c>
      <c r="G340" s="580">
        <v>49663.81</v>
      </c>
      <c r="H340" s="580">
        <v>32088.857</v>
      </c>
      <c r="I340" s="579">
        <v>19887371848</v>
      </c>
      <c r="J340" s="580">
        <v>0</v>
      </c>
      <c r="K340" s="580">
        <v>0</v>
      </c>
      <c r="L340" s="580">
        <v>0</v>
      </c>
      <c r="M340" s="581">
        <v>0</v>
      </c>
      <c r="N340" s="97"/>
      <c r="O340" s="97"/>
      <c r="P340" s="97"/>
      <c r="Q340" s="97"/>
      <c r="R340" s="97"/>
      <c r="S340" s="97"/>
      <c r="T340" s="97"/>
      <c r="U340" s="97"/>
      <c r="V340" s="97"/>
      <c r="W340" s="97"/>
      <c r="X340" s="97"/>
      <c r="Y340" s="97"/>
    </row>
    <row r="341" spans="1:25" s="94" customFormat="1" ht="17.100000000000001" customHeight="1">
      <c r="A341" s="589" t="s">
        <v>634</v>
      </c>
      <c r="B341" s="580">
        <f t="shared" si="31"/>
        <v>131</v>
      </c>
      <c r="C341" s="580">
        <f t="shared" si="31"/>
        <v>325381.3600000001</v>
      </c>
      <c r="D341" s="580">
        <f t="shared" si="31"/>
        <v>55986.216899999999</v>
      </c>
      <c r="E341" s="579">
        <f t="shared" si="31"/>
        <v>54598088129</v>
      </c>
      <c r="F341" s="580">
        <v>119</v>
      </c>
      <c r="G341" s="580">
        <v>316302.38000000012</v>
      </c>
      <c r="H341" s="580">
        <v>46797.8629</v>
      </c>
      <c r="I341" s="579">
        <v>38890954469</v>
      </c>
      <c r="J341" s="580">
        <v>12</v>
      </c>
      <c r="K341" s="580">
        <v>9078.9799999999977</v>
      </c>
      <c r="L341" s="580">
        <v>9188.3539999999975</v>
      </c>
      <c r="M341" s="581">
        <v>15707133660</v>
      </c>
      <c r="N341" s="97"/>
      <c r="O341" s="97"/>
      <c r="P341" s="97"/>
      <c r="Q341" s="97"/>
      <c r="R341" s="97"/>
      <c r="S341" s="97"/>
      <c r="T341" s="97"/>
      <c r="U341" s="97"/>
      <c r="V341" s="97"/>
      <c r="W341" s="97"/>
      <c r="X341" s="97"/>
      <c r="Y341" s="97"/>
    </row>
    <row r="342" spans="1:25" s="94" customFormat="1" ht="17.100000000000001" customHeight="1">
      <c r="A342" s="589" t="s">
        <v>635</v>
      </c>
      <c r="B342" s="580">
        <f t="shared" si="31"/>
        <v>0</v>
      </c>
      <c r="C342" s="580">
        <f t="shared" si="31"/>
        <v>0</v>
      </c>
      <c r="D342" s="580">
        <f t="shared" si="31"/>
        <v>0</v>
      </c>
      <c r="E342" s="579">
        <f t="shared" si="31"/>
        <v>0</v>
      </c>
      <c r="F342" s="580">
        <v>0</v>
      </c>
      <c r="G342" s="580">
        <v>0</v>
      </c>
      <c r="H342" s="580">
        <v>0</v>
      </c>
      <c r="I342" s="579">
        <v>0</v>
      </c>
      <c r="J342" s="580">
        <v>0</v>
      </c>
      <c r="K342" s="580">
        <v>0</v>
      </c>
      <c r="L342" s="580">
        <v>0</v>
      </c>
      <c r="M342" s="581">
        <v>0</v>
      </c>
      <c r="N342" s="97"/>
      <c r="O342" s="97"/>
      <c r="P342" s="97"/>
      <c r="Q342" s="97"/>
      <c r="R342" s="97"/>
      <c r="S342" s="97"/>
      <c r="T342" s="97"/>
      <c r="U342" s="97"/>
      <c r="V342" s="97"/>
      <c r="W342" s="97"/>
      <c r="X342" s="97"/>
      <c r="Y342" s="97"/>
    </row>
    <row r="343" spans="1:25" s="94" customFormat="1" ht="17.100000000000001" customHeight="1">
      <c r="A343" s="589" t="s">
        <v>636</v>
      </c>
      <c r="B343" s="580">
        <f t="shared" si="31"/>
        <v>20</v>
      </c>
      <c r="C343" s="580">
        <f t="shared" si="31"/>
        <v>617047.72</v>
      </c>
      <c r="D343" s="580">
        <f t="shared" si="31"/>
        <v>123221.42599999999</v>
      </c>
      <c r="E343" s="579">
        <f t="shared" si="31"/>
        <v>10299674031</v>
      </c>
      <c r="F343" s="580">
        <v>20</v>
      </c>
      <c r="G343" s="580">
        <v>617047.72</v>
      </c>
      <c r="H343" s="580">
        <v>123221.42599999999</v>
      </c>
      <c r="I343" s="579">
        <v>10299674031</v>
      </c>
      <c r="J343" s="580">
        <v>0</v>
      </c>
      <c r="K343" s="580">
        <v>0</v>
      </c>
      <c r="L343" s="580">
        <v>0</v>
      </c>
      <c r="M343" s="581">
        <v>0</v>
      </c>
      <c r="N343" s="97"/>
      <c r="O343" s="97"/>
      <c r="P343" s="97"/>
      <c r="Q343" s="97"/>
      <c r="R343" s="97"/>
      <c r="S343" s="97"/>
      <c r="T343" s="97"/>
      <c r="U343" s="97"/>
      <c r="V343" s="97"/>
      <c r="W343" s="97"/>
      <c r="X343" s="97"/>
      <c r="Y343" s="97"/>
    </row>
    <row r="344" spans="1:25" s="94" customFormat="1" ht="17.100000000000001" customHeight="1">
      <c r="A344" s="589" t="s">
        <v>637</v>
      </c>
      <c r="B344" s="580">
        <f t="shared" si="31"/>
        <v>16</v>
      </c>
      <c r="C344" s="580">
        <f t="shared" si="31"/>
        <v>25579.829999999998</v>
      </c>
      <c r="D344" s="580">
        <f t="shared" si="31"/>
        <v>6694.143</v>
      </c>
      <c r="E344" s="579">
        <f t="shared" si="31"/>
        <v>1788596643</v>
      </c>
      <c r="F344" s="580">
        <v>16</v>
      </c>
      <c r="G344" s="580">
        <v>25579.829999999998</v>
      </c>
      <c r="H344" s="580">
        <v>6694.143</v>
      </c>
      <c r="I344" s="579">
        <v>1788596643</v>
      </c>
      <c r="J344" s="580">
        <v>0</v>
      </c>
      <c r="K344" s="580">
        <v>0</v>
      </c>
      <c r="L344" s="580">
        <v>0</v>
      </c>
      <c r="M344" s="581">
        <v>0</v>
      </c>
      <c r="N344" s="97"/>
      <c r="O344" s="97"/>
      <c r="P344" s="97"/>
      <c r="Q344" s="97"/>
      <c r="R344" s="97"/>
      <c r="S344" s="97"/>
      <c r="T344" s="97"/>
      <c r="U344" s="97"/>
      <c r="V344" s="97"/>
      <c r="W344" s="97"/>
      <c r="X344" s="97"/>
      <c r="Y344" s="97"/>
    </row>
    <row r="345" spans="1:25" s="94" customFormat="1" ht="17.100000000000001" customHeight="1">
      <c r="A345" s="589" t="s">
        <v>638</v>
      </c>
      <c r="B345" s="580">
        <f t="shared" si="31"/>
        <v>3</v>
      </c>
      <c r="C345" s="580">
        <f t="shared" si="31"/>
        <v>143635.6</v>
      </c>
      <c r="D345" s="580">
        <f t="shared" si="31"/>
        <v>503.87299999999999</v>
      </c>
      <c r="E345" s="579">
        <f t="shared" si="31"/>
        <v>37410000</v>
      </c>
      <c r="F345" s="580">
        <v>3</v>
      </c>
      <c r="G345" s="580">
        <v>143635.6</v>
      </c>
      <c r="H345" s="580">
        <v>503.87299999999999</v>
      </c>
      <c r="I345" s="579">
        <v>37410000</v>
      </c>
      <c r="J345" s="580">
        <v>0</v>
      </c>
      <c r="K345" s="580">
        <v>0</v>
      </c>
      <c r="L345" s="580">
        <v>0</v>
      </c>
      <c r="M345" s="581">
        <v>0</v>
      </c>
      <c r="N345" s="97"/>
      <c r="O345" s="97"/>
      <c r="P345" s="97"/>
      <c r="Q345" s="97"/>
      <c r="R345" s="97"/>
      <c r="S345" s="97"/>
      <c r="T345" s="97"/>
      <c r="U345" s="97"/>
      <c r="V345" s="97"/>
      <c r="W345" s="97"/>
      <c r="X345" s="97"/>
      <c r="Y345" s="97"/>
    </row>
    <row r="346" spans="1:25" s="94" customFormat="1" ht="17.100000000000001" customHeight="1">
      <c r="A346" s="589" t="s">
        <v>639</v>
      </c>
      <c r="B346" s="580">
        <f t="shared" si="31"/>
        <v>9</v>
      </c>
      <c r="C346" s="580">
        <f t="shared" si="31"/>
        <v>67484.319999999992</v>
      </c>
      <c r="D346" s="580">
        <f t="shared" si="31"/>
        <v>39709.81</v>
      </c>
      <c r="E346" s="579">
        <f t="shared" si="31"/>
        <v>2269856000</v>
      </c>
      <c r="F346" s="580">
        <v>7</v>
      </c>
      <c r="G346" s="580">
        <v>67306.12</v>
      </c>
      <c r="H346" s="580">
        <v>39531.61</v>
      </c>
      <c r="I346" s="579">
        <v>2266331000</v>
      </c>
      <c r="J346" s="580">
        <v>2</v>
      </c>
      <c r="K346" s="580">
        <v>178.2</v>
      </c>
      <c r="L346" s="580">
        <v>178.2</v>
      </c>
      <c r="M346" s="581">
        <v>3525000</v>
      </c>
      <c r="N346" s="97"/>
      <c r="O346" s="97"/>
      <c r="P346" s="97"/>
      <c r="Q346" s="97"/>
      <c r="R346" s="97"/>
      <c r="S346" s="97"/>
      <c r="T346" s="97"/>
      <c r="U346" s="97"/>
      <c r="V346" s="97"/>
      <c r="W346" s="97"/>
      <c r="X346" s="97"/>
      <c r="Y346" s="97"/>
    </row>
    <row r="347" spans="1:25" s="94" customFormat="1" ht="17.100000000000001" customHeight="1">
      <c r="A347" s="589" t="s">
        <v>640</v>
      </c>
      <c r="B347" s="580">
        <f t="shared" si="31"/>
        <v>8</v>
      </c>
      <c r="C347" s="580">
        <f t="shared" si="31"/>
        <v>639007.85</v>
      </c>
      <c r="D347" s="580">
        <f t="shared" si="31"/>
        <v>190785</v>
      </c>
      <c r="E347" s="579">
        <f t="shared" si="31"/>
        <v>5100267100</v>
      </c>
      <c r="F347" s="580">
        <v>8</v>
      </c>
      <c r="G347" s="580">
        <v>639007.85</v>
      </c>
      <c r="H347" s="580">
        <v>190785</v>
      </c>
      <c r="I347" s="579">
        <v>5100267100</v>
      </c>
      <c r="J347" s="580">
        <v>0</v>
      </c>
      <c r="K347" s="580">
        <v>0</v>
      </c>
      <c r="L347" s="580">
        <v>0</v>
      </c>
      <c r="M347" s="581">
        <v>0</v>
      </c>
      <c r="N347" s="97"/>
      <c r="O347" s="97"/>
      <c r="P347" s="97"/>
      <c r="Q347" s="97"/>
      <c r="R347" s="97"/>
      <c r="S347" s="97"/>
      <c r="T347" s="97"/>
      <c r="U347" s="97"/>
      <c r="V347" s="97"/>
      <c r="W347" s="97"/>
      <c r="X347" s="97"/>
      <c r="Y347" s="97"/>
    </row>
    <row r="348" spans="1:25" s="94" customFormat="1" ht="17.100000000000001" customHeight="1">
      <c r="A348" s="589" t="s">
        <v>641</v>
      </c>
      <c r="B348" s="580">
        <f t="shared" si="31"/>
        <v>0</v>
      </c>
      <c r="C348" s="580">
        <f t="shared" si="31"/>
        <v>0</v>
      </c>
      <c r="D348" s="580">
        <f t="shared" si="31"/>
        <v>0</v>
      </c>
      <c r="E348" s="579">
        <f t="shared" si="31"/>
        <v>0</v>
      </c>
      <c r="F348" s="580">
        <v>0</v>
      </c>
      <c r="G348" s="580">
        <v>0</v>
      </c>
      <c r="H348" s="580">
        <v>0</v>
      </c>
      <c r="I348" s="579">
        <v>0</v>
      </c>
      <c r="J348" s="580">
        <v>0</v>
      </c>
      <c r="K348" s="580">
        <v>0</v>
      </c>
      <c r="L348" s="580">
        <v>0</v>
      </c>
      <c r="M348" s="581">
        <v>0</v>
      </c>
      <c r="N348" s="97"/>
      <c r="O348" s="97"/>
      <c r="P348" s="97"/>
      <c r="Q348" s="97"/>
      <c r="R348" s="97"/>
      <c r="S348" s="97"/>
      <c r="T348" s="97"/>
      <c r="U348" s="97"/>
      <c r="V348" s="97"/>
      <c r="W348" s="97"/>
      <c r="X348" s="97"/>
      <c r="Y348" s="97"/>
    </row>
    <row r="349" spans="1:25" s="94" customFormat="1" ht="17.100000000000001" customHeight="1">
      <c r="A349" s="589" t="s">
        <v>642</v>
      </c>
      <c r="B349" s="580">
        <f t="shared" si="31"/>
        <v>3</v>
      </c>
      <c r="C349" s="580">
        <f t="shared" si="31"/>
        <v>226.06</v>
      </c>
      <c r="D349" s="580">
        <f t="shared" si="31"/>
        <v>242.41</v>
      </c>
      <c r="E349" s="579">
        <f t="shared" si="31"/>
        <v>11853467169</v>
      </c>
      <c r="F349" s="580">
        <v>3</v>
      </c>
      <c r="G349" s="580">
        <v>226.06</v>
      </c>
      <c r="H349" s="580">
        <v>242.41</v>
      </c>
      <c r="I349" s="579">
        <v>11853467169</v>
      </c>
      <c r="J349" s="580">
        <v>0</v>
      </c>
      <c r="K349" s="580">
        <v>0</v>
      </c>
      <c r="L349" s="580">
        <v>0</v>
      </c>
      <c r="M349" s="581">
        <v>0</v>
      </c>
      <c r="N349" s="97"/>
      <c r="O349" s="97"/>
      <c r="P349" s="97"/>
      <c r="Q349" s="97"/>
      <c r="R349" s="97"/>
      <c r="S349" s="97"/>
      <c r="T349" s="97"/>
      <c r="U349" s="97"/>
      <c r="V349" s="97"/>
      <c r="W349" s="97"/>
      <c r="X349" s="97"/>
      <c r="Y349" s="97"/>
    </row>
    <row r="350" spans="1:25" s="94" customFormat="1" ht="17.100000000000001" customHeight="1">
      <c r="A350" s="589" t="s">
        <v>643</v>
      </c>
      <c r="B350" s="580">
        <f t="shared" si="31"/>
        <v>0</v>
      </c>
      <c r="C350" s="580">
        <f t="shared" si="31"/>
        <v>0</v>
      </c>
      <c r="D350" s="580">
        <f t="shared" si="31"/>
        <v>0</v>
      </c>
      <c r="E350" s="579">
        <f t="shared" si="31"/>
        <v>0</v>
      </c>
      <c r="F350" s="580">
        <v>0</v>
      </c>
      <c r="G350" s="580">
        <v>0</v>
      </c>
      <c r="H350" s="580">
        <v>0</v>
      </c>
      <c r="I350" s="579">
        <v>0</v>
      </c>
      <c r="J350" s="580">
        <v>0</v>
      </c>
      <c r="K350" s="580">
        <v>0</v>
      </c>
      <c r="L350" s="580">
        <v>0</v>
      </c>
      <c r="M350" s="581">
        <v>0</v>
      </c>
      <c r="N350" s="97"/>
      <c r="O350" s="97"/>
      <c r="P350" s="97"/>
      <c r="Q350" s="97"/>
      <c r="R350" s="97"/>
      <c r="S350" s="97"/>
      <c r="T350" s="97"/>
      <c r="U350" s="97"/>
      <c r="V350" s="97"/>
      <c r="W350" s="97"/>
      <c r="X350" s="97"/>
      <c r="Y350" s="97"/>
    </row>
    <row r="351" spans="1:25" s="94" customFormat="1" ht="17.100000000000001" customHeight="1">
      <c r="A351" s="589" t="s">
        <v>658</v>
      </c>
      <c r="B351" s="580">
        <f t="shared" si="31"/>
        <v>0</v>
      </c>
      <c r="C351" s="580">
        <f t="shared" si="31"/>
        <v>0</v>
      </c>
      <c r="D351" s="580">
        <f t="shared" si="31"/>
        <v>0</v>
      </c>
      <c r="E351" s="579">
        <f t="shared" si="31"/>
        <v>0</v>
      </c>
      <c r="F351" s="580">
        <v>0</v>
      </c>
      <c r="G351" s="580">
        <v>0</v>
      </c>
      <c r="H351" s="580">
        <v>0</v>
      </c>
      <c r="I351" s="579">
        <v>0</v>
      </c>
      <c r="J351" s="580">
        <v>0</v>
      </c>
      <c r="K351" s="580">
        <v>0</v>
      </c>
      <c r="L351" s="580">
        <v>0</v>
      </c>
      <c r="M351" s="581">
        <v>0</v>
      </c>
      <c r="N351" s="97"/>
      <c r="O351" s="97"/>
      <c r="P351" s="97"/>
      <c r="Q351" s="97"/>
      <c r="R351" s="97"/>
      <c r="S351" s="97"/>
      <c r="T351" s="97"/>
      <c r="U351" s="97"/>
      <c r="V351" s="97"/>
      <c r="W351" s="97"/>
      <c r="X351" s="97"/>
      <c r="Y351" s="97"/>
    </row>
    <row r="352" spans="1:25" s="94" customFormat="1" ht="17.100000000000001" customHeight="1">
      <c r="A352" s="589" t="s">
        <v>659</v>
      </c>
      <c r="B352" s="580">
        <f t="shared" si="31"/>
        <v>0</v>
      </c>
      <c r="C352" s="580">
        <f t="shared" si="31"/>
        <v>0</v>
      </c>
      <c r="D352" s="580">
        <f t="shared" si="31"/>
        <v>0</v>
      </c>
      <c r="E352" s="579">
        <f t="shared" si="31"/>
        <v>0</v>
      </c>
      <c r="F352" s="580">
        <v>0</v>
      </c>
      <c r="G352" s="580">
        <v>0</v>
      </c>
      <c r="H352" s="580">
        <v>0</v>
      </c>
      <c r="I352" s="579">
        <v>0</v>
      </c>
      <c r="J352" s="580">
        <v>0</v>
      </c>
      <c r="K352" s="580">
        <v>0</v>
      </c>
      <c r="L352" s="580">
        <v>0</v>
      </c>
      <c r="M352" s="581">
        <v>0</v>
      </c>
      <c r="N352" s="97"/>
      <c r="O352" s="97"/>
      <c r="P352" s="97"/>
      <c r="Q352" s="97"/>
      <c r="R352" s="97"/>
      <c r="S352" s="97"/>
      <c r="T352" s="97"/>
      <c r="U352" s="97"/>
      <c r="V352" s="97"/>
      <c r="W352" s="97"/>
      <c r="X352" s="97"/>
      <c r="Y352" s="97"/>
    </row>
    <row r="353" spans="1:25" s="94" customFormat="1" ht="17.100000000000001" customHeight="1">
      <c r="A353" s="589" t="s">
        <v>660</v>
      </c>
      <c r="B353" s="580">
        <f t="shared" ref="B353:E364" si="32">SUM(F353,J353)</f>
        <v>81</v>
      </c>
      <c r="C353" s="580">
        <f t="shared" si="32"/>
        <v>718632.53000000014</v>
      </c>
      <c r="D353" s="580">
        <f t="shared" si="32"/>
        <v>97424.105999999985</v>
      </c>
      <c r="E353" s="579">
        <f t="shared" si="32"/>
        <v>116226315877</v>
      </c>
      <c r="F353" s="580">
        <v>76</v>
      </c>
      <c r="G353" s="580">
        <v>713502.92000000016</v>
      </c>
      <c r="H353" s="580">
        <v>97424.105999999985</v>
      </c>
      <c r="I353" s="579">
        <v>116226315877</v>
      </c>
      <c r="J353" s="580">
        <v>5</v>
      </c>
      <c r="K353" s="580">
        <v>5129.6099999999997</v>
      </c>
      <c r="L353" s="580">
        <v>0</v>
      </c>
      <c r="M353" s="581">
        <v>0</v>
      </c>
      <c r="N353" s="97"/>
      <c r="O353" s="97"/>
      <c r="P353" s="97"/>
      <c r="Q353" s="97"/>
      <c r="R353" s="97"/>
      <c r="S353" s="97"/>
      <c r="T353" s="97"/>
      <c r="U353" s="97"/>
      <c r="V353" s="97"/>
      <c r="W353" s="97"/>
      <c r="X353" s="97"/>
      <c r="Y353" s="97"/>
    </row>
    <row r="354" spans="1:25" s="94" customFormat="1" ht="17.100000000000001" customHeight="1">
      <c r="A354" s="589" t="s">
        <v>661</v>
      </c>
      <c r="B354" s="580">
        <f t="shared" si="32"/>
        <v>3</v>
      </c>
      <c r="C354" s="580">
        <f t="shared" si="32"/>
        <v>252.14000000000001</v>
      </c>
      <c r="D354" s="580">
        <f t="shared" si="32"/>
        <v>18</v>
      </c>
      <c r="E354" s="579">
        <f t="shared" si="32"/>
        <v>7200000</v>
      </c>
      <c r="F354" s="580">
        <v>2</v>
      </c>
      <c r="G354" s="580">
        <v>234.14000000000001</v>
      </c>
      <c r="H354" s="580">
        <v>0</v>
      </c>
      <c r="I354" s="579">
        <v>0</v>
      </c>
      <c r="J354" s="580">
        <v>1</v>
      </c>
      <c r="K354" s="580">
        <v>18</v>
      </c>
      <c r="L354" s="580">
        <v>18</v>
      </c>
      <c r="M354" s="581">
        <v>7200000</v>
      </c>
      <c r="N354" s="97"/>
      <c r="O354" s="97"/>
      <c r="P354" s="97"/>
      <c r="Q354" s="97"/>
      <c r="R354" s="97"/>
      <c r="S354" s="97"/>
      <c r="T354" s="97"/>
      <c r="U354" s="97"/>
      <c r="V354" s="97"/>
      <c r="W354" s="97"/>
      <c r="X354" s="97"/>
      <c r="Y354" s="97"/>
    </row>
    <row r="355" spans="1:25" s="94" customFormat="1" ht="17.100000000000001" customHeight="1">
      <c r="A355" s="589" t="s">
        <v>662</v>
      </c>
      <c r="B355" s="580">
        <f t="shared" si="32"/>
        <v>0</v>
      </c>
      <c r="C355" s="580">
        <f t="shared" si="32"/>
        <v>0</v>
      </c>
      <c r="D355" s="580">
        <f t="shared" si="32"/>
        <v>0</v>
      </c>
      <c r="E355" s="579">
        <f t="shared" si="32"/>
        <v>0</v>
      </c>
      <c r="F355" s="580">
        <v>0</v>
      </c>
      <c r="G355" s="580">
        <v>0</v>
      </c>
      <c r="H355" s="580">
        <v>0</v>
      </c>
      <c r="I355" s="579">
        <v>0</v>
      </c>
      <c r="J355" s="580">
        <v>0</v>
      </c>
      <c r="K355" s="580">
        <v>0</v>
      </c>
      <c r="L355" s="580">
        <v>0</v>
      </c>
      <c r="M355" s="581">
        <v>0</v>
      </c>
      <c r="N355" s="97"/>
      <c r="O355" s="97"/>
      <c r="P355" s="97"/>
      <c r="Q355" s="97"/>
      <c r="R355" s="97"/>
      <c r="S355" s="97"/>
      <c r="T355" s="97"/>
      <c r="U355" s="97"/>
      <c r="V355" s="97"/>
      <c r="W355" s="97"/>
      <c r="X355" s="97"/>
      <c r="Y355" s="97"/>
    </row>
    <row r="356" spans="1:25" s="94" customFormat="1" ht="17.100000000000001" customHeight="1">
      <c r="A356" s="589" t="s">
        <v>663</v>
      </c>
      <c r="B356" s="580">
        <f t="shared" si="32"/>
        <v>92</v>
      </c>
      <c r="C356" s="580">
        <f t="shared" si="32"/>
        <v>114796.91000000003</v>
      </c>
      <c r="D356" s="580">
        <f t="shared" si="32"/>
        <v>55263.636500000008</v>
      </c>
      <c r="E356" s="579">
        <f t="shared" si="32"/>
        <v>13067955772</v>
      </c>
      <c r="F356" s="580">
        <v>48</v>
      </c>
      <c r="G356" s="580">
        <v>102066.39000000003</v>
      </c>
      <c r="H356" s="580">
        <v>55263.636500000008</v>
      </c>
      <c r="I356" s="579">
        <v>13067955772</v>
      </c>
      <c r="J356" s="580">
        <v>44</v>
      </c>
      <c r="K356" s="580">
        <v>12730.520000000002</v>
      </c>
      <c r="L356" s="580">
        <v>0</v>
      </c>
      <c r="M356" s="581">
        <v>0</v>
      </c>
      <c r="N356" s="97"/>
      <c r="O356" s="97"/>
      <c r="P356" s="97"/>
      <c r="Q356" s="97"/>
      <c r="R356" s="97"/>
      <c r="S356" s="97"/>
      <c r="T356" s="97"/>
      <c r="U356" s="97"/>
      <c r="V356" s="97"/>
      <c r="W356" s="97"/>
      <c r="X356" s="97"/>
      <c r="Y356" s="97"/>
    </row>
    <row r="357" spans="1:25" s="94" customFormat="1" ht="17.100000000000001" customHeight="1">
      <c r="A357" s="589" t="s">
        <v>664</v>
      </c>
      <c r="B357" s="580">
        <f t="shared" si="32"/>
        <v>3</v>
      </c>
      <c r="C357" s="580">
        <f t="shared" si="32"/>
        <v>24170.71</v>
      </c>
      <c r="D357" s="580">
        <f t="shared" si="32"/>
        <v>0</v>
      </c>
      <c r="E357" s="579">
        <f t="shared" si="32"/>
        <v>0</v>
      </c>
      <c r="F357" s="580">
        <v>3</v>
      </c>
      <c r="G357" s="580">
        <v>24170.71</v>
      </c>
      <c r="H357" s="580">
        <v>0</v>
      </c>
      <c r="I357" s="579">
        <v>0</v>
      </c>
      <c r="J357" s="580">
        <v>0</v>
      </c>
      <c r="K357" s="580">
        <v>0</v>
      </c>
      <c r="L357" s="580">
        <v>0</v>
      </c>
      <c r="M357" s="581">
        <v>0</v>
      </c>
      <c r="N357" s="97"/>
      <c r="O357" s="97"/>
      <c r="P357" s="97"/>
      <c r="Q357" s="97"/>
      <c r="R357" s="97"/>
      <c r="S357" s="97"/>
      <c r="T357" s="97"/>
      <c r="U357" s="97"/>
      <c r="V357" s="97"/>
      <c r="W357" s="97"/>
      <c r="X357" s="97"/>
      <c r="Y357" s="97"/>
    </row>
    <row r="358" spans="1:25" s="94" customFormat="1" ht="17.100000000000001" customHeight="1">
      <c r="A358" s="589" t="s">
        <v>665</v>
      </c>
      <c r="B358" s="580">
        <f t="shared" si="32"/>
        <v>3</v>
      </c>
      <c r="C358" s="580">
        <f t="shared" si="32"/>
        <v>153.65</v>
      </c>
      <c r="D358" s="580">
        <f t="shared" si="32"/>
        <v>117.393</v>
      </c>
      <c r="E358" s="579">
        <f t="shared" si="32"/>
        <v>1168090760</v>
      </c>
      <c r="F358" s="580">
        <v>2</v>
      </c>
      <c r="G358" s="580">
        <v>141.6</v>
      </c>
      <c r="H358" s="580">
        <v>117.393</v>
      </c>
      <c r="I358" s="579">
        <v>1168090760</v>
      </c>
      <c r="J358" s="580">
        <v>1</v>
      </c>
      <c r="K358" s="580">
        <v>12.05</v>
      </c>
      <c r="L358" s="580">
        <v>0</v>
      </c>
      <c r="M358" s="581">
        <v>0</v>
      </c>
      <c r="N358" s="97"/>
      <c r="O358" s="97"/>
      <c r="P358" s="97"/>
      <c r="Q358" s="97"/>
      <c r="R358" s="97"/>
      <c r="S358" s="97"/>
      <c r="T358" s="97"/>
      <c r="U358" s="97"/>
      <c r="V358" s="97"/>
      <c r="W358" s="97"/>
      <c r="X358" s="97"/>
      <c r="Y358" s="97"/>
    </row>
    <row r="359" spans="1:25" s="94" customFormat="1" ht="17.100000000000001" customHeight="1">
      <c r="A359" s="589" t="s">
        <v>666</v>
      </c>
      <c r="B359" s="580">
        <f t="shared" si="32"/>
        <v>1</v>
      </c>
      <c r="C359" s="580">
        <f t="shared" si="32"/>
        <v>1687.3</v>
      </c>
      <c r="D359" s="580">
        <f t="shared" si="32"/>
        <v>1687.3</v>
      </c>
      <c r="E359" s="579">
        <f t="shared" si="32"/>
        <v>1796676200</v>
      </c>
      <c r="F359" s="580">
        <v>1</v>
      </c>
      <c r="G359" s="580">
        <v>1687.3</v>
      </c>
      <c r="H359" s="580">
        <v>1687.3</v>
      </c>
      <c r="I359" s="579">
        <v>1796676200</v>
      </c>
      <c r="J359" s="580">
        <v>0</v>
      </c>
      <c r="K359" s="580">
        <v>0</v>
      </c>
      <c r="L359" s="580">
        <v>0</v>
      </c>
      <c r="M359" s="581">
        <v>0</v>
      </c>
      <c r="N359" s="97"/>
      <c r="O359" s="97"/>
      <c r="P359" s="97"/>
      <c r="Q359" s="97"/>
      <c r="R359" s="97"/>
      <c r="S359" s="97"/>
      <c r="T359" s="97"/>
      <c r="U359" s="97"/>
      <c r="V359" s="97"/>
      <c r="W359" s="97"/>
      <c r="X359" s="97"/>
      <c r="Y359" s="97"/>
    </row>
    <row r="360" spans="1:25" s="94" customFormat="1" ht="17.100000000000001" customHeight="1">
      <c r="A360" s="589" t="s">
        <v>553</v>
      </c>
      <c r="B360" s="580">
        <f t="shared" si="32"/>
        <v>15</v>
      </c>
      <c r="C360" s="580">
        <f t="shared" si="32"/>
        <v>1351193.26</v>
      </c>
      <c r="D360" s="580">
        <f t="shared" si="32"/>
        <v>6.7649999999999997</v>
      </c>
      <c r="E360" s="579">
        <f t="shared" si="32"/>
        <v>26009300</v>
      </c>
      <c r="F360" s="580">
        <v>15</v>
      </c>
      <c r="G360" s="580">
        <v>1351193.26</v>
      </c>
      <c r="H360" s="580">
        <v>6.7649999999999997</v>
      </c>
      <c r="I360" s="579">
        <v>26009300</v>
      </c>
      <c r="J360" s="580">
        <v>0</v>
      </c>
      <c r="K360" s="580">
        <v>0</v>
      </c>
      <c r="L360" s="580">
        <v>0</v>
      </c>
      <c r="M360" s="581">
        <v>0</v>
      </c>
      <c r="N360" s="97"/>
      <c r="O360" s="97"/>
      <c r="P360" s="97"/>
      <c r="Q360" s="97"/>
      <c r="R360" s="97"/>
      <c r="S360" s="97"/>
      <c r="T360" s="97"/>
      <c r="U360" s="97"/>
      <c r="V360" s="97"/>
      <c r="W360" s="97"/>
      <c r="X360" s="97"/>
      <c r="Y360" s="97"/>
    </row>
    <row r="361" spans="1:25" s="94" customFormat="1" ht="17.100000000000001" customHeight="1">
      <c r="A361" s="589" t="s">
        <v>667</v>
      </c>
      <c r="B361" s="580">
        <f t="shared" si="32"/>
        <v>27</v>
      </c>
      <c r="C361" s="580">
        <f t="shared" si="32"/>
        <v>74965.56</v>
      </c>
      <c r="D361" s="580">
        <f t="shared" si="32"/>
        <v>71054.846000000005</v>
      </c>
      <c r="E361" s="579">
        <f t="shared" si="32"/>
        <v>26682201788</v>
      </c>
      <c r="F361" s="580">
        <v>23</v>
      </c>
      <c r="G361" s="580">
        <v>15074.82</v>
      </c>
      <c r="H361" s="580">
        <v>11164.105000000001</v>
      </c>
      <c r="I361" s="579">
        <v>8722171488</v>
      </c>
      <c r="J361" s="580">
        <v>4</v>
      </c>
      <c r="K361" s="580">
        <v>59890.74</v>
      </c>
      <c r="L361" s="580">
        <v>59890.741000000002</v>
      </c>
      <c r="M361" s="581">
        <v>17960030300</v>
      </c>
      <c r="N361" s="97"/>
      <c r="O361" s="97"/>
      <c r="P361" s="97"/>
      <c r="Q361" s="97"/>
      <c r="R361" s="97"/>
      <c r="S361" s="97"/>
      <c r="T361" s="97"/>
      <c r="U361" s="97"/>
      <c r="V361" s="97"/>
      <c r="W361" s="97"/>
      <c r="X361" s="97"/>
      <c r="Y361" s="97"/>
    </row>
    <row r="362" spans="1:25" s="94" customFormat="1" ht="17.100000000000001" customHeight="1">
      <c r="A362" s="589" t="s">
        <v>668</v>
      </c>
      <c r="B362" s="580">
        <f t="shared" si="32"/>
        <v>4</v>
      </c>
      <c r="C362" s="580">
        <f t="shared" si="32"/>
        <v>1056.97</v>
      </c>
      <c r="D362" s="580">
        <f t="shared" si="32"/>
        <v>845.6</v>
      </c>
      <c r="E362" s="579">
        <f t="shared" si="32"/>
        <v>118775484</v>
      </c>
      <c r="F362" s="580">
        <v>3</v>
      </c>
      <c r="G362" s="580">
        <v>931.97</v>
      </c>
      <c r="H362" s="580">
        <v>720.6</v>
      </c>
      <c r="I362" s="579">
        <v>110025484</v>
      </c>
      <c r="J362" s="580">
        <v>1</v>
      </c>
      <c r="K362" s="580">
        <v>125</v>
      </c>
      <c r="L362" s="580">
        <v>125</v>
      </c>
      <c r="M362" s="581">
        <v>8750000</v>
      </c>
      <c r="N362" s="97"/>
      <c r="O362" s="97"/>
      <c r="P362" s="97"/>
      <c r="Q362" s="97"/>
      <c r="R362" s="97"/>
      <c r="S362" s="97"/>
      <c r="T362" s="97"/>
      <c r="U362" s="97"/>
      <c r="V362" s="97"/>
      <c r="W362" s="97"/>
      <c r="X362" s="97"/>
      <c r="Y362" s="97"/>
    </row>
    <row r="363" spans="1:25" s="94" customFormat="1" ht="17.100000000000001" customHeight="1">
      <c r="A363" s="589" t="s">
        <v>669</v>
      </c>
      <c r="B363" s="580">
        <f t="shared" si="32"/>
        <v>21</v>
      </c>
      <c r="C363" s="580">
        <f t="shared" si="32"/>
        <v>69885.01999999999</v>
      </c>
      <c r="D363" s="580">
        <f t="shared" si="32"/>
        <v>37874.139000000003</v>
      </c>
      <c r="E363" s="579">
        <f t="shared" si="32"/>
        <v>1960946800</v>
      </c>
      <c r="F363" s="580">
        <v>20</v>
      </c>
      <c r="G363" s="580">
        <v>68635.489999999991</v>
      </c>
      <c r="H363" s="580">
        <v>37874.139000000003</v>
      </c>
      <c r="I363" s="579">
        <v>1960946800</v>
      </c>
      <c r="J363" s="580">
        <v>1</v>
      </c>
      <c r="K363" s="580">
        <v>1249.53</v>
      </c>
      <c r="L363" s="580">
        <v>0</v>
      </c>
      <c r="M363" s="581">
        <v>0</v>
      </c>
      <c r="N363" s="97"/>
      <c r="O363" s="97"/>
      <c r="P363" s="97"/>
      <c r="Q363" s="97"/>
      <c r="R363" s="97"/>
      <c r="S363" s="97"/>
      <c r="T363" s="97"/>
      <c r="U363" s="97"/>
      <c r="V363" s="97"/>
      <c r="W363" s="97"/>
      <c r="X363" s="97"/>
      <c r="Y363" s="97"/>
    </row>
    <row r="364" spans="1:25" s="94" customFormat="1" ht="17.100000000000001" customHeight="1" thickBot="1">
      <c r="A364" s="590" t="s">
        <v>670</v>
      </c>
      <c r="B364" s="585">
        <f t="shared" si="32"/>
        <v>37</v>
      </c>
      <c r="C364" s="585">
        <f t="shared" si="32"/>
        <v>22841.890000000003</v>
      </c>
      <c r="D364" s="585">
        <f t="shared" si="32"/>
        <v>3.085</v>
      </c>
      <c r="E364" s="584">
        <f t="shared" si="32"/>
        <v>70955</v>
      </c>
      <c r="F364" s="585">
        <v>9</v>
      </c>
      <c r="G364" s="585">
        <v>21494.670000000002</v>
      </c>
      <c r="H364" s="585">
        <v>3.085</v>
      </c>
      <c r="I364" s="584">
        <v>70955</v>
      </c>
      <c r="J364" s="585">
        <v>28</v>
      </c>
      <c r="K364" s="585">
        <v>1347.22</v>
      </c>
      <c r="L364" s="585">
        <v>0</v>
      </c>
      <c r="M364" s="586">
        <v>0</v>
      </c>
    </row>
    <row r="365" spans="1:25" s="94" customFormat="1" ht="18" customHeight="1">
      <c r="A365" s="98"/>
      <c r="B365" s="101"/>
      <c r="C365" s="101"/>
      <c r="D365" s="101"/>
      <c r="E365" s="102"/>
      <c r="F365" s="103"/>
      <c r="G365" s="103"/>
      <c r="H365" s="103"/>
      <c r="I365" s="104"/>
      <c r="J365" s="103"/>
      <c r="K365" s="103"/>
      <c r="L365" s="103"/>
      <c r="M365" s="104"/>
    </row>
    <row r="366" spans="1:25" s="95" customFormat="1" ht="18" customHeight="1" thickBot="1">
      <c r="A366" s="571" t="s">
        <v>625</v>
      </c>
      <c r="B366" s="99"/>
      <c r="C366" s="99"/>
      <c r="D366" s="99"/>
      <c r="E366" s="100"/>
      <c r="F366" s="99"/>
      <c r="G366" s="99"/>
      <c r="H366" s="99"/>
      <c r="I366" s="100"/>
      <c r="J366" s="99"/>
      <c r="K366" s="99"/>
      <c r="L366" s="99"/>
      <c r="M366" s="100"/>
    </row>
    <row r="367" spans="1:25" s="96" customFormat="1" ht="18" customHeight="1">
      <c r="A367" s="807" t="s">
        <v>10</v>
      </c>
      <c r="B367" s="809" t="s">
        <v>555</v>
      </c>
      <c r="C367" s="809"/>
      <c r="D367" s="809"/>
      <c r="E367" s="809"/>
      <c r="F367" s="809" t="s">
        <v>566</v>
      </c>
      <c r="G367" s="809"/>
      <c r="H367" s="809"/>
      <c r="I367" s="809"/>
      <c r="J367" s="809" t="s">
        <v>567</v>
      </c>
      <c r="K367" s="809"/>
      <c r="L367" s="809"/>
      <c r="M367" s="810"/>
    </row>
    <row r="368" spans="1:25" s="94" customFormat="1" ht="50.1" customHeight="1" thickBot="1">
      <c r="A368" s="808"/>
      <c r="B368" s="573" t="s">
        <v>550</v>
      </c>
      <c r="C368" s="573" t="s">
        <v>568</v>
      </c>
      <c r="D368" s="573" t="s">
        <v>551</v>
      </c>
      <c r="E368" s="549" t="s">
        <v>569</v>
      </c>
      <c r="F368" s="573" t="s">
        <v>550</v>
      </c>
      <c r="G368" s="573" t="s">
        <v>568</v>
      </c>
      <c r="H368" s="573" t="s">
        <v>551</v>
      </c>
      <c r="I368" s="549" t="s">
        <v>569</v>
      </c>
      <c r="J368" s="573" t="s">
        <v>80</v>
      </c>
      <c r="K368" s="573" t="s">
        <v>568</v>
      </c>
      <c r="L368" s="573" t="s">
        <v>74</v>
      </c>
      <c r="M368" s="551" t="s">
        <v>81</v>
      </c>
      <c r="N368" s="97"/>
      <c r="O368" s="97"/>
      <c r="P368" s="97"/>
      <c r="Q368" s="97"/>
      <c r="R368" s="97"/>
      <c r="S368" s="97"/>
      <c r="T368" s="97"/>
      <c r="U368" s="97"/>
      <c r="V368" s="97"/>
      <c r="W368" s="97"/>
      <c r="X368" s="97"/>
      <c r="Y368" s="97"/>
    </row>
    <row r="369" spans="1:25" s="94" customFormat="1" ht="17.100000000000001" customHeight="1" thickBot="1">
      <c r="A369" s="587" t="s">
        <v>555</v>
      </c>
      <c r="B369" s="576">
        <f t="shared" ref="B369:M369" si="33">SUM(B370:B397)</f>
        <v>658</v>
      </c>
      <c r="C369" s="576">
        <f t="shared" si="33"/>
        <v>4464955.2600000007</v>
      </c>
      <c r="D369" s="576">
        <f t="shared" si="33"/>
        <v>4457902.1400319999</v>
      </c>
      <c r="E369" s="575">
        <f t="shared" si="33"/>
        <v>661960733878</v>
      </c>
      <c r="F369" s="576">
        <f t="shared" si="33"/>
        <v>484</v>
      </c>
      <c r="G369" s="576">
        <f t="shared" si="33"/>
        <v>2971049.76</v>
      </c>
      <c r="H369" s="576">
        <f t="shared" si="33"/>
        <v>3152588.6286919992</v>
      </c>
      <c r="I369" s="575">
        <f t="shared" si="33"/>
        <v>539632026524</v>
      </c>
      <c r="J369" s="576">
        <f t="shared" si="33"/>
        <v>174</v>
      </c>
      <c r="K369" s="576">
        <f t="shared" si="33"/>
        <v>1493905.5</v>
      </c>
      <c r="L369" s="576">
        <f t="shared" si="33"/>
        <v>1305313.5113399997</v>
      </c>
      <c r="M369" s="577">
        <f t="shared" si="33"/>
        <v>122328707354</v>
      </c>
      <c r="N369" s="97"/>
      <c r="O369" s="97"/>
      <c r="P369" s="97"/>
      <c r="Q369" s="97"/>
      <c r="R369" s="97"/>
      <c r="S369" s="97"/>
      <c r="T369" s="97"/>
      <c r="U369" s="97"/>
      <c r="V369" s="97"/>
      <c r="W369" s="97"/>
      <c r="X369" s="97"/>
      <c r="Y369" s="97"/>
    </row>
    <row r="370" spans="1:25" s="94" customFormat="1" ht="17.100000000000001" customHeight="1" thickTop="1">
      <c r="A370" s="588" t="s">
        <v>552</v>
      </c>
      <c r="B370" s="580">
        <f t="shared" ref="B370:E385" si="34">SUM(F370,J370)</f>
        <v>17</v>
      </c>
      <c r="C370" s="580">
        <f t="shared" si="34"/>
        <v>87287.989999999991</v>
      </c>
      <c r="D370" s="580">
        <f t="shared" si="34"/>
        <v>56652.805999999997</v>
      </c>
      <c r="E370" s="579">
        <f t="shared" si="34"/>
        <v>100489473589</v>
      </c>
      <c r="F370" s="580">
        <v>14</v>
      </c>
      <c r="G370" s="580">
        <v>86806.37999999999</v>
      </c>
      <c r="H370" s="580">
        <v>56652.580999999998</v>
      </c>
      <c r="I370" s="579">
        <v>100489293589</v>
      </c>
      <c r="J370" s="580">
        <v>3</v>
      </c>
      <c r="K370" s="580">
        <v>481.61</v>
      </c>
      <c r="L370" s="580">
        <v>0.22500000000000001</v>
      </c>
      <c r="M370" s="581">
        <v>180000</v>
      </c>
      <c r="N370" s="97"/>
      <c r="O370" s="97"/>
      <c r="P370" s="97"/>
      <c r="Q370" s="97"/>
      <c r="R370" s="97"/>
      <c r="S370" s="97"/>
      <c r="T370" s="97"/>
      <c r="U370" s="97"/>
      <c r="V370" s="97"/>
      <c r="W370" s="97"/>
      <c r="X370" s="97"/>
      <c r="Y370" s="97"/>
    </row>
    <row r="371" spans="1:25" s="94" customFormat="1" ht="17.100000000000001" customHeight="1">
      <c r="A371" s="589" t="s">
        <v>632</v>
      </c>
      <c r="B371" s="580">
        <f t="shared" si="34"/>
        <v>1</v>
      </c>
      <c r="C371" s="580">
        <f t="shared" si="34"/>
        <v>829.35</v>
      </c>
      <c r="D371" s="580">
        <f t="shared" si="34"/>
        <v>0</v>
      </c>
      <c r="E371" s="579">
        <f t="shared" si="34"/>
        <v>0</v>
      </c>
      <c r="F371" s="580">
        <v>1</v>
      </c>
      <c r="G371" s="580">
        <v>829.35</v>
      </c>
      <c r="H371" s="580">
        <v>0</v>
      </c>
      <c r="I371" s="579">
        <v>0</v>
      </c>
      <c r="J371" s="580">
        <v>0</v>
      </c>
      <c r="K371" s="580">
        <v>0</v>
      </c>
      <c r="L371" s="580">
        <v>0</v>
      </c>
      <c r="M371" s="581">
        <v>0</v>
      </c>
      <c r="N371" s="97"/>
      <c r="O371" s="97"/>
      <c r="P371" s="97"/>
      <c r="Q371" s="97"/>
      <c r="R371" s="97"/>
      <c r="S371" s="97"/>
      <c r="T371" s="97"/>
      <c r="U371" s="97"/>
      <c r="V371" s="97"/>
      <c r="W371" s="97"/>
      <c r="X371" s="97"/>
      <c r="Y371" s="97"/>
    </row>
    <row r="372" spans="1:25" s="94" customFormat="1" ht="17.100000000000001" customHeight="1">
      <c r="A372" s="589" t="s">
        <v>554</v>
      </c>
      <c r="B372" s="580">
        <f t="shared" si="34"/>
        <v>31</v>
      </c>
      <c r="C372" s="580">
        <f t="shared" si="34"/>
        <v>10412.130000000001</v>
      </c>
      <c r="D372" s="580">
        <f t="shared" si="34"/>
        <v>4159.4669999999996</v>
      </c>
      <c r="E372" s="579">
        <f t="shared" si="34"/>
        <v>1672187680</v>
      </c>
      <c r="F372" s="580">
        <v>31</v>
      </c>
      <c r="G372" s="580">
        <v>10412.130000000001</v>
      </c>
      <c r="H372" s="580">
        <v>4159.4669999999996</v>
      </c>
      <c r="I372" s="579">
        <v>1672187680</v>
      </c>
      <c r="J372" s="580">
        <v>0</v>
      </c>
      <c r="K372" s="580">
        <v>0</v>
      </c>
      <c r="L372" s="580">
        <v>0</v>
      </c>
      <c r="M372" s="581">
        <v>0</v>
      </c>
      <c r="N372" s="97"/>
      <c r="O372" s="97"/>
      <c r="P372" s="97"/>
      <c r="Q372" s="97"/>
      <c r="R372" s="97"/>
      <c r="S372" s="97"/>
      <c r="T372" s="97"/>
      <c r="U372" s="97"/>
      <c r="V372" s="97"/>
      <c r="W372" s="97"/>
      <c r="X372" s="97"/>
      <c r="Y372" s="97"/>
    </row>
    <row r="373" spans="1:25" s="94" customFormat="1" ht="17.100000000000001" customHeight="1">
      <c r="A373" s="589" t="s">
        <v>633</v>
      </c>
      <c r="B373" s="580">
        <f t="shared" si="34"/>
        <v>15</v>
      </c>
      <c r="C373" s="580">
        <f t="shared" si="34"/>
        <v>105748.98000000001</v>
      </c>
      <c r="D373" s="580">
        <f t="shared" si="34"/>
        <v>93888.74</v>
      </c>
      <c r="E373" s="579">
        <f t="shared" si="34"/>
        <v>23126267079</v>
      </c>
      <c r="F373" s="580">
        <v>15</v>
      </c>
      <c r="G373" s="580">
        <v>105748.98000000001</v>
      </c>
      <c r="H373" s="580">
        <v>93888.74</v>
      </c>
      <c r="I373" s="579">
        <v>23126267079</v>
      </c>
      <c r="J373" s="580">
        <v>0</v>
      </c>
      <c r="K373" s="580">
        <v>0</v>
      </c>
      <c r="L373" s="580">
        <v>0</v>
      </c>
      <c r="M373" s="581">
        <v>0</v>
      </c>
      <c r="N373" s="97"/>
      <c r="O373" s="97"/>
      <c r="P373" s="97"/>
      <c r="Q373" s="97"/>
      <c r="R373" s="97"/>
      <c r="S373" s="97"/>
      <c r="T373" s="97"/>
      <c r="U373" s="97"/>
      <c r="V373" s="97"/>
      <c r="W373" s="97"/>
      <c r="X373" s="97"/>
      <c r="Y373" s="97"/>
    </row>
    <row r="374" spans="1:25" s="94" customFormat="1" ht="17.100000000000001" customHeight="1">
      <c r="A374" s="589" t="s">
        <v>634</v>
      </c>
      <c r="B374" s="580">
        <f t="shared" si="34"/>
        <v>158</v>
      </c>
      <c r="C374" s="580">
        <f t="shared" si="34"/>
        <v>155539.4</v>
      </c>
      <c r="D374" s="580">
        <f t="shared" si="34"/>
        <v>120892.8452</v>
      </c>
      <c r="E374" s="579">
        <f t="shared" si="34"/>
        <v>125537223949</v>
      </c>
      <c r="F374" s="580">
        <v>136</v>
      </c>
      <c r="G374" s="580">
        <v>146683.22</v>
      </c>
      <c r="H374" s="580">
        <v>113324.8072</v>
      </c>
      <c r="I374" s="579">
        <v>93171149299</v>
      </c>
      <c r="J374" s="580">
        <v>22</v>
      </c>
      <c r="K374" s="580">
        <v>8856.1799999999985</v>
      </c>
      <c r="L374" s="580">
        <v>7568.0380000000014</v>
      </c>
      <c r="M374" s="581">
        <v>32366074650</v>
      </c>
      <c r="N374" s="97"/>
      <c r="O374" s="97"/>
      <c r="P374" s="97"/>
      <c r="Q374" s="97"/>
      <c r="R374" s="97"/>
      <c r="S374" s="97"/>
      <c r="T374" s="97"/>
      <c r="U374" s="97"/>
      <c r="V374" s="97"/>
      <c r="W374" s="97"/>
      <c r="X374" s="97"/>
      <c r="Y374" s="97"/>
    </row>
    <row r="375" spans="1:25" s="94" customFormat="1" ht="17.100000000000001" customHeight="1">
      <c r="A375" s="589" t="s">
        <v>635</v>
      </c>
      <c r="B375" s="580">
        <f t="shared" si="34"/>
        <v>0</v>
      </c>
      <c r="C375" s="580">
        <f t="shared" si="34"/>
        <v>0</v>
      </c>
      <c r="D375" s="580">
        <f t="shared" si="34"/>
        <v>0</v>
      </c>
      <c r="E375" s="579">
        <f t="shared" si="34"/>
        <v>0</v>
      </c>
      <c r="F375" s="580">
        <v>0</v>
      </c>
      <c r="G375" s="580">
        <v>0</v>
      </c>
      <c r="H375" s="580">
        <v>0</v>
      </c>
      <c r="I375" s="579">
        <v>0</v>
      </c>
      <c r="J375" s="580">
        <v>0</v>
      </c>
      <c r="K375" s="580">
        <v>0</v>
      </c>
      <c r="L375" s="580">
        <v>0</v>
      </c>
      <c r="M375" s="581">
        <v>0</v>
      </c>
      <c r="N375" s="97"/>
      <c r="O375" s="97"/>
      <c r="P375" s="97"/>
      <c r="Q375" s="97"/>
      <c r="R375" s="97"/>
      <c r="S375" s="97"/>
      <c r="T375" s="97"/>
      <c r="U375" s="97"/>
      <c r="V375" s="97"/>
      <c r="W375" s="97"/>
      <c r="X375" s="97"/>
      <c r="Y375" s="97"/>
    </row>
    <row r="376" spans="1:25" s="94" customFormat="1" ht="17.100000000000001" customHeight="1">
      <c r="A376" s="589" t="s">
        <v>636</v>
      </c>
      <c r="B376" s="580">
        <f t="shared" si="34"/>
        <v>10</v>
      </c>
      <c r="C376" s="580">
        <f t="shared" si="34"/>
        <v>370147.19000000006</v>
      </c>
      <c r="D376" s="580">
        <f t="shared" si="34"/>
        <v>295853.52600000001</v>
      </c>
      <c r="E376" s="579">
        <f t="shared" si="34"/>
        <v>1281916870</v>
      </c>
      <c r="F376" s="580">
        <v>10</v>
      </c>
      <c r="G376" s="580">
        <v>370147.19000000006</v>
      </c>
      <c r="H376" s="580">
        <v>295853.52600000001</v>
      </c>
      <c r="I376" s="579">
        <v>1281916870</v>
      </c>
      <c r="J376" s="580">
        <v>0</v>
      </c>
      <c r="K376" s="580">
        <v>0</v>
      </c>
      <c r="L376" s="580">
        <v>0</v>
      </c>
      <c r="M376" s="581">
        <v>0</v>
      </c>
      <c r="N376" s="97"/>
      <c r="O376" s="97"/>
      <c r="P376" s="97"/>
      <c r="Q376" s="97"/>
      <c r="R376" s="97"/>
      <c r="S376" s="97"/>
      <c r="T376" s="97"/>
      <c r="U376" s="97"/>
      <c r="V376" s="97"/>
      <c r="W376" s="97"/>
      <c r="X376" s="97"/>
      <c r="Y376" s="97"/>
    </row>
    <row r="377" spans="1:25" s="94" customFormat="1" ht="17.100000000000001" customHeight="1">
      <c r="A377" s="589" t="s">
        <v>637</v>
      </c>
      <c r="B377" s="580">
        <f t="shared" si="34"/>
        <v>8</v>
      </c>
      <c r="C377" s="580">
        <f t="shared" si="34"/>
        <v>13584.14</v>
      </c>
      <c r="D377" s="580">
        <f t="shared" si="34"/>
        <v>3909.44</v>
      </c>
      <c r="E377" s="579">
        <f t="shared" si="34"/>
        <v>2668497758</v>
      </c>
      <c r="F377" s="580">
        <v>8</v>
      </c>
      <c r="G377" s="580">
        <v>13584.14</v>
      </c>
      <c r="H377" s="580">
        <v>3909.44</v>
      </c>
      <c r="I377" s="579">
        <v>2668497758</v>
      </c>
      <c r="J377" s="580">
        <v>0</v>
      </c>
      <c r="K377" s="580">
        <v>0</v>
      </c>
      <c r="L377" s="580">
        <v>0</v>
      </c>
      <c r="M377" s="581">
        <v>0</v>
      </c>
      <c r="N377" s="97"/>
      <c r="O377" s="97"/>
      <c r="P377" s="97"/>
      <c r="Q377" s="97"/>
      <c r="R377" s="97"/>
      <c r="S377" s="97"/>
      <c r="T377" s="97"/>
      <c r="U377" s="97"/>
      <c r="V377" s="97"/>
      <c r="W377" s="97"/>
      <c r="X377" s="97"/>
      <c r="Y377" s="97"/>
    </row>
    <row r="378" spans="1:25" s="94" customFormat="1" ht="17.100000000000001" customHeight="1">
      <c r="A378" s="589" t="s">
        <v>638</v>
      </c>
      <c r="B378" s="580">
        <f t="shared" si="34"/>
        <v>2</v>
      </c>
      <c r="C378" s="580">
        <f t="shared" si="34"/>
        <v>96.38</v>
      </c>
      <c r="D378" s="580">
        <f t="shared" si="34"/>
        <v>0</v>
      </c>
      <c r="E378" s="579">
        <f t="shared" si="34"/>
        <v>0</v>
      </c>
      <c r="F378" s="580">
        <v>2</v>
      </c>
      <c r="G378" s="580">
        <v>96.38</v>
      </c>
      <c r="H378" s="580">
        <v>0</v>
      </c>
      <c r="I378" s="579">
        <v>0</v>
      </c>
      <c r="J378" s="580">
        <v>0</v>
      </c>
      <c r="K378" s="580">
        <v>0</v>
      </c>
      <c r="L378" s="580">
        <v>0</v>
      </c>
      <c r="M378" s="581">
        <v>0</v>
      </c>
      <c r="N378" s="97"/>
      <c r="O378" s="97"/>
      <c r="P378" s="97"/>
      <c r="Q378" s="97"/>
      <c r="R378" s="97"/>
      <c r="S378" s="97"/>
      <c r="T378" s="97"/>
      <c r="U378" s="97"/>
      <c r="V378" s="97"/>
      <c r="W378" s="97"/>
      <c r="X378" s="97"/>
      <c r="Y378" s="97"/>
    </row>
    <row r="379" spans="1:25" s="94" customFormat="1" ht="17.100000000000001" customHeight="1">
      <c r="A379" s="589" t="s">
        <v>639</v>
      </c>
      <c r="B379" s="580">
        <f t="shared" si="34"/>
        <v>16</v>
      </c>
      <c r="C379" s="580">
        <f t="shared" si="34"/>
        <v>63890.589999999989</v>
      </c>
      <c r="D379" s="580">
        <f t="shared" si="34"/>
        <v>135536.149</v>
      </c>
      <c r="E379" s="579">
        <f t="shared" si="34"/>
        <v>56685142515</v>
      </c>
      <c r="F379" s="580">
        <v>13</v>
      </c>
      <c r="G379" s="580">
        <v>63520.459999999992</v>
      </c>
      <c r="H379" s="580">
        <v>135461.959</v>
      </c>
      <c r="I379" s="579">
        <v>56685142515</v>
      </c>
      <c r="J379" s="580">
        <v>3</v>
      </c>
      <c r="K379" s="580">
        <v>370.13</v>
      </c>
      <c r="L379" s="580">
        <v>74.19</v>
      </c>
      <c r="M379" s="581">
        <v>0</v>
      </c>
      <c r="N379" s="97"/>
      <c r="O379" s="97"/>
      <c r="P379" s="97"/>
      <c r="Q379" s="97"/>
      <c r="R379" s="97"/>
      <c r="S379" s="97"/>
      <c r="T379" s="97"/>
      <c r="U379" s="97"/>
      <c r="V379" s="97"/>
      <c r="W379" s="97"/>
      <c r="X379" s="97"/>
      <c r="Y379" s="97"/>
    </row>
    <row r="380" spans="1:25" s="94" customFormat="1" ht="17.100000000000001" customHeight="1">
      <c r="A380" s="589" t="s">
        <v>640</v>
      </c>
      <c r="B380" s="580">
        <f t="shared" si="34"/>
        <v>23</v>
      </c>
      <c r="C380" s="580">
        <f t="shared" si="34"/>
        <v>2362356.0499999998</v>
      </c>
      <c r="D380" s="580">
        <f t="shared" si="34"/>
        <v>2949308.5599999996</v>
      </c>
      <c r="E380" s="579">
        <f t="shared" si="34"/>
        <v>84003997571</v>
      </c>
      <c r="F380" s="580">
        <v>20</v>
      </c>
      <c r="G380" s="580">
        <v>1255389.5999999999</v>
      </c>
      <c r="H380" s="580">
        <v>1883002.6499999997</v>
      </c>
      <c r="I380" s="579">
        <v>64931824035</v>
      </c>
      <c r="J380" s="580">
        <v>3</v>
      </c>
      <c r="K380" s="580">
        <v>1106966.45</v>
      </c>
      <c r="L380" s="580">
        <v>1066305.9099999999</v>
      </c>
      <c r="M380" s="581">
        <v>19072173536</v>
      </c>
      <c r="N380" s="97"/>
      <c r="O380" s="97"/>
      <c r="P380" s="97"/>
      <c r="Q380" s="97"/>
      <c r="R380" s="97"/>
      <c r="S380" s="97"/>
      <c r="T380" s="97"/>
      <c r="U380" s="97"/>
      <c r="V380" s="97"/>
      <c r="W380" s="97"/>
      <c r="X380" s="97"/>
      <c r="Y380" s="97"/>
    </row>
    <row r="381" spans="1:25" s="94" customFormat="1" ht="17.100000000000001" customHeight="1">
      <c r="A381" s="589" t="s">
        <v>641</v>
      </c>
      <c r="B381" s="580">
        <f t="shared" si="34"/>
        <v>1</v>
      </c>
      <c r="C381" s="580">
        <f t="shared" si="34"/>
        <v>5164.45</v>
      </c>
      <c r="D381" s="580">
        <f t="shared" si="34"/>
        <v>0</v>
      </c>
      <c r="E381" s="579">
        <f t="shared" si="34"/>
        <v>0</v>
      </c>
      <c r="F381" s="580">
        <v>1</v>
      </c>
      <c r="G381" s="580">
        <v>5164.45</v>
      </c>
      <c r="H381" s="580">
        <v>0</v>
      </c>
      <c r="I381" s="579">
        <v>0</v>
      </c>
      <c r="J381" s="580">
        <v>0</v>
      </c>
      <c r="K381" s="580">
        <v>0</v>
      </c>
      <c r="L381" s="580">
        <v>0</v>
      </c>
      <c r="M381" s="581">
        <v>0</v>
      </c>
      <c r="N381" s="97"/>
      <c r="O381" s="97"/>
      <c r="P381" s="97"/>
      <c r="Q381" s="97"/>
      <c r="R381" s="97"/>
      <c r="S381" s="97"/>
      <c r="T381" s="97"/>
      <c r="U381" s="97"/>
      <c r="V381" s="97"/>
      <c r="W381" s="97"/>
      <c r="X381" s="97"/>
      <c r="Y381" s="97"/>
    </row>
    <row r="382" spans="1:25" s="94" customFormat="1" ht="17.100000000000001" customHeight="1">
      <c r="A382" s="589" t="s">
        <v>642</v>
      </c>
      <c r="B382" s="580">
        <f t="shared" si="34"/>
        <v>3</v>
      </c>
      <c r="C382" s="580">
        <f t="shared" si="34"/>
        <v>8102.68</v>
      </c>
      <c r="D382" s="580">
        <f t="shared" si="34"/>
        <v>13</v>
      </c>
      <c r="E382" s="579">
        <f t="shared" si="34"/>
        <v>981988000</v>
      </c>
      <c r="F382" s="580">
        <v>3</v>
      </c>
      <c r="G382" s="580">
        <v>8102.68</v>
      </c>
      <c r="H382" s="580">
        <v>13</v>
      </c>
      <c r="I382" s="579">
        <v>981988000</v>
      </c>
      <c r="J382" s="580">
        <v>0</v>
      </c>
      <c r="K382" s="580">
        <v>0</v>
      </c>
      <c r="L382" s="580">
        <v>0</v>
      </c>
      <c r="M382" s="581">
        <v>0</v>
      </c>
      <c r="N382" s="97"/>
      <c r="O382" s="97"/>
      <c r="P382" s="97"/>
      <c r="Q382" s="97"/>
      <c r="R382" s="97"/>
      <c r="S382" s="97"/>
      <c r="T382" s="97"/>
      <c r="U382" s="97"/>
      <c r="V382" s="97"/>
      <c r="W382" s="97"/>
      <c r="X382" s="97"/>
      <c r="Y382" s="97"/>
    </row>
    <row r="383" spans="1:25" s="94" customFormat="1" ht="17.100000000000001" customHeight="1">
      <c r="A383" s="589" t="s">
        <v>643</v>
      </c>
      <c r="B383" s="580">
        <f t="shared" si="34"/>
        <v>20</v>
      </c>
      <c r="C383" s="580">
        <f t="shared" si="34"/>
        <v>9852.6</v>
      </c>
      <c r="D383" s="580">
        <f t="shared" si="34"/>
        <v>2565.2420000000002</v>
      </c>
      <c r="E383" s="579">
        <f t="shared" si="34"/>
        <v>18107365459</v>
      </c>
      <c r="F383" s="580">
        <v>18</v>
      </c>
      <c r="G383" s="580">
        <v>9435.68</v>
      </c>
      <c r="H383" s="580">
        <v>2176.8160000000003</v>
      </c>
      <c r="I383" s="579">
        <v>17846291789</v>
      </c>
      <c r="J383" s="580">
        <v>2</v>
      </c>
      <c r="K383" s="580">
        <v>416.92</v>
      </c>
      <c r="L383" s="580">
        <v>388.42599999999999</v>
      </c>
      <c r="M383" s="581">
        <v>261073670</v>
      </c>
      <c r="N383" s="97"/>
      <c r="O383" s="97"/>
      <c r="P383" s="97"/>
      <c r="Q383" s="97"/>
      <c r="R383" s="97"/>
      <c r="S383" s="97"/>
      <c r="T383" s="97"/>
      <c r="U383" s="97"/>
      <c r="V383" s="97"/>
      <c r="W383" s="97"/>
      <c r="X383" s="97"/>
      <c r="Y383" s="97"/>
    </row>
    <row r="384" spans="1:25" s="94" customFormat="1" ht="17.100000000000001" customHeight="1">
      <c r="A384" s="589" t="s">
        <v>658</v>
      </c>
      <c r="B384" s="580">
        <f t="shared" si="34"/>
        <v>2</v>
      </c>
      <c r="C384" s="580">
        <f t="shared" si="34"/>
        <v>46.82</v>
      </c>
      <c r="D384" s="580">
        <f t="shared" si="34"/>
        <v>0</v>
      </c>
      <c r="E384" s="579">
        <f t="shared" si="34"/>
        <v>0</v>
      </c>
      <c r="F384" s="580">
        <v>2</v>
      </c>
      <c r="G384" s="580">
        <v>46.82</v>
      </c>
      <c r="H384" s="580">
        <v>0</v>
      </c>
      <c r="I384" s="579">
        <v>0</v>
      </c>
      <c r="J384" s="580">
        <v>0</v>
      </c>
      <c r="K384" s="580">
        <v>0</v>
      </c>
      <c r="L384" s="580">
        <v>0</v>
      </c>
      <c r="M384" s="581">
        <v>0</v>
      </c>
      <c r="N384" s="97"/>
      <c r="O384" s="97"/>
      <c r="P384" s="97"/>
      <c r="Q384" s="97"/>
      <c r="R384" s="97"/>
      <c r="S384" s="97"/>
      <c r="T384" s="97"/>
      <c r="U384" s="97"/>
      <c r="V384" s="97"/>
      <c r="W384" s="97"/>
      <c r="X384" s="97"/>
      <c r="Y384" s="97"/>
    </row>
    <row r="385" spans="1:25" s="94" customFormat="1" ht="17.100000000000001" customHeight="1">
      <c r="A385" s="589" t="s">
        <v>659</v>
      </c>
      <c r="B385" s="580">
        <f t="shared" si="34"/>
        <v>0</v>
      </c>
      <c r="C385" s="580">
        <f t="shared" si="34"/>
        <v>0</v>
      </c>
      <c r="D385" s="580">
        <f t="shared" si="34"/>
        <v>0</v>
      </c>
      <c r="E385" s="579">
        <f t="shared" si="34"/>
        <v>0</v>
      </c>
      <c r="F385" s="580">
        <v>0</v>
      </c>
      <c r="G385" s="580">
        <v>0</v>
      </c>
      <c r="H385" s="580">
        <v>0</v>
      </c>
      <c r="I385" s="579">
        <v>0</v>
      </c>
      <c r="J385" s="580">
        <v>0</v>
      </c>
      <c r="K385" s="580">
        <v>0</v>
      </c>
      <c r="L385" s="580">
        <v>0</v>
      </c>
      <c r="M385" s="581">
        <v>0</v>
      </c>
      <c r="N385" s="97"/>
      <c r="O385" s="97"/>
      <c r="P385" s="97"/>
      <c r="Q385" s="97"/>
      <c r="R385" s="97"/>
      <c r="S385" s="97"/>
      <c r="T385" s="97"/>
      <c r="U385" s="97"/>
      <c r="V385" s="97"/>
      <c r="W385" s="97"/>
      <c r="X385" s="97"/>
      <c r="Y385" s="97"/>
    </row>
    <row r="386" spans="1:25" s="94" customFormat="1" ht="17.100000000000001" customHeight="1">
      <c r="A386" s="589" t="s">
        <v>660</v>
      </c>
      <c r="B386" s="580">
        <f t="shared" ref="B386:E397" si="35">SUM(F386,J386)</f>
        <v>88</v>
      </c>
      <c r="C386" s="580">
        <f t="shared" si="35"/>
        <v>304942.16000000009</v>
      </c>
      <c r="D386" s="580">
        <f t="shared" si="35"/>
        <v>91966.275492000001</v>
      </c>
      <c r="E386" s="579">
        <f t="shared" si="35"/>
        <v>80627424341</v>
      </c>
      <c r="F386" s="580">
        <v>72</v>
      </c>
      <c r="G386" s="580">
        <v>264902.53000000009</v>
      </c>
      <c r="H386" s="580">
        <v>91966.275492000001</v>
      </c>
      <c r="I386" s="579">
        <v>80627424341</v>
      </c>
      <c r="J386" s="580">
        <v>16</v>
      </c>
      <c r="K386" s="580">
        <v>40039.629999999997</v>
      </c>
      <c r="L386" s="580">
        <v>0</v>
      </c>
      <c r="M386" s="581">
        <v>0</v>
      </c>
      <c r="N386" s="97"/>
      <c r="O386" s="97"/>
      <c r="P386" s="97"/>
      <c r="Q386" s="97"/>
      <c r="R386" s="97"/>
      <c r="S386" s="97"/>
      <c r="T386" s="97"/>
      <c r="U386" s="97"/>
      <c r="V386" s="97"/>
      <c r="W386" s="97"/>
      <c r="X386" s="97"/>
      <c r="Y386" s="97"/>
    </row>
    <row r="387" spans="1:25" s="94" customFormat="1" ht="17.100000000000001" customHeight="1">
      <c r="A387" s="589" t="s">
        <v>661</v>
      </c>
      <c r="B387" s="580">
        <f t="shared" si="35"/>
        <v>7</v>
      </c>
      <c r="C387" s="580">
        <f t="shared" si="35"/>
        <v>11073.839999999998</v>
      </c>
      <c r="D387" s="580">
        <f t="shared" si="35"/>
        <v>10886.664000000001</v>
      </c>
      <c r="E387" s="579">
        <f t="shared" si="35"/>
        <v>5593168350</v>
      </c>
      <c r="F387" s="580">
        <v>6</v>
      </c>
      <c r="G387" s="580">
        <v>10697.839999999998</v>
      </c>
      <c r="H387" s="580">
        <v>10510.664000000001</v>
      </c>
      <c r="I387" s="579">
        <v>5254768350</v>
      </c>
      <c r="J387" s="580">
        <v>1</v>
      </c>
      <c r="K387" s="580">
        <v>376</v>
      </c>
      <c r="L387" s="580">
        <v>376</v>
      </c>
      <c r="M387" s="581">
        <v>338400000</v>
      </c>
      <c r="N387" s="97"/>
      <c r="O387" s="97"/>
      <c r="P387" s="97"/>
      <c r="Q387" s="97"/>
      <c r="R387" s="97"/>
      <c r="S387" s="97"/>
      <c r="T387" s="97"/>
      <c r="U387" s="97"/>
      <c r="V387" s="97"/>
      <c r="W387" s="97"/>
      <c r="X387" s="97"/>
      <c r="Y387" s="97"/>
    </row>
    <row r="388" spans="1:25" s="94" customFormat="1" ht="17.100000000000001" customHeight="1">
      <c r="A388" s="589" t="s">
        <v>662</v>
      </c>
      <c r="B388" s="580">
        <f t="shared" si="35"/>
        <v>0</v>
      </c>
      <c r="C388" s="580">
        <f t="shared" si="35"/>
        <v>0</v>
      </c>
      <c r="D388" s="580">
        <f t="shared" si="35"/>
        <v>0</v>
      </c>
      <c r="E388" s="579">
        <f t="shared" si="35"/>
        <v>0</v>
      </c>
      <c r="F388" s="580">
        <v>0</v>
      </c>
      <c r="G388" s="580">
        <v>0</v>
      </c>
      <c r="H388" s="580">
        <v>0</v>
      </c>
      <c r="I388" s="579">
        <v>0</v>
      </c>
      <c r="J388" s="580">
        <v>0</v>
      </c>
      <c r="K388" s="580">
        <v>0</v>
      </c>
      <c r="L388" s="580">
        <v>0</v>
      </c>
      <c r="M388" s="581">
        <v>0</v>
      </c>
      <c r="N388" s="97"/>
      <c r="O388" s="97"/>
      <c r="P388" s="97"/>
      <c r="Q388" s="97"/>
      <c r="R388" s="97"/>
      <c r="S388" s="97"/>
      <c r="T388" s="97"/>
      <c r="U388" s="97"/>
      <c r="V388" s="97"/>
      <c r="W388" s="97"/>
      <c r="X388" s="97"/>
      <c r="Y388" s="97"/>
    </row>
    <row r="389" spans="1:25" s="94" customFormat="1" ht="17.100000000000001" customHeight="1">
      <c r="A389" s="589" t="s">
        <v>663</v>
      </c>
      <c r="B389" s="580">
        <f t="shared" si="35"/>
        <v>72</v>
      </c>
      <c r="C389" s="580">
        <f t="shared" si="35"/>
        <v>120723.90999999997</v>
      </c>
      <c r="D389" s="580">
        <f t="shared" si="35"/>
        <v>63495.307000000001</v>
      </c>
      <c r="E389" s="579">
        <f t="shared" si="35"/>
        <v>32863211038</v>
      </c>
      <c r="F389" s="580">
        <v>41</v>
      </c>
      <c r="G389" s="580">
        <v>102650.11999999998</v>
      </c>
      <c r="H389" s="580">
        <v>62488.217000000004</v>
      </c>
      <c r="I389" s="579">
        <v>32712147538</v>
      </c>
      <c r="J389" s="580">
        <v>31</v>
      </c>
      <c r="K389" s="580">
        <v>18073.79</v>
      </c>
      <c r="L389" s="580">
        <v>1007.09</v>
      </c>
      <c r="M389" s="581">
        <v>151063500</v>
      </c>
      <c r="N389" s="97"/>
      <c r="O389" s="97"/>
      <c r="P389" s="97"/>
      <c r="Q389" s="97"/>
      <c r="R389" s="97"/>
      <c r="S389" s="97"/>
      <c r="T389" s="97"/>
      <c r="U389" s="97"/>
      <c r="V389" s="97"/>
      <c r="W389" s="97"/>
      <c r="X389" s="97"/>
      <c r="Y389" s="97"/>
    </row>
    <row r="390" spans="1:25" s="94" customFormat="1" ht="17.100000000000001" customHeight="1">
      <c r="A390" s="589" t="s">
        <v>664</v>
      </c>
      <c r="B390" s="580">
        <f t="shared" si="35"/>
        <v>0</v>
      </c>
      <c r="C390" s="580">
        <f t="shared" si="35"/>
        <v>0</v>
      </c>
      <c r="D390" s="580">
        <f t="shared" si="35"/>
        <v>0</v>
      </c>
      <c r="E390" s="579">
        <f t="shared" si="35"/>
        <v>0</v>
      </c>
      <c r="F390" s="580">
        <v>0</v>
      </c>
      <c r="G390" s="580">
        <v>0</v>
      </c>
      <c r="H390" s="580">
        <v>0</v>
      </c>
      <c r="I390" s="579">
        <v>0</v>
      </c>
      <c r="J390" s="580">
        <v>0</v>
      </c>
      <c r="K390" s="580">
        <v>0</v>
      </c>
      <c r="L390" s="580">
        <v>0</v>
      </c>
      <c r="M390" s="581">
        <v>0</v>
      </c>
      <c r="N390" s="97"/>
      <c r="O390" s="97"/>
      <c r="P390" s="97"/>
      <c r="Q390" s="97"/>
      <c r="R390" s="97"/>
      <c r="S390" s="97"/>
      <c r="T390" s="97"/>
      <c r="U390" s="97"/>
      <c r="V390" s="97"/>
      <c r="W390" s="97"/>
      <c r="X390" s="97"/>
      <c r="Y390" s="97"/>
    </row>
    <row r="391" spans="1:25" s="94" customFormat="1" ht="17.100000000000001" customHeight="1">
      <c r="A391" s="589" t="s">
        <v>665</v>
      </c>
      <c r="B391" s="580">
        <f t="shared" si="35"/>
        <v>0</v>
      </c>
      <c r="C391" s="580">
        <f t="shared" si="35"/>
        <v>0</v>
      </c>
      <c r="D391" s="580">
        <f t="shared" si="35"/>
        <v>0</v>
      </c>
      <c r="E391" s="579">
        <f t="shared" si="35"/>
        <v>0</v>
      </c>
      <c r="F391" s="580">
        <v>0</v>
      </c>
      <c r="G391" s="580">
        <v>0</v>
      </c>
      <c r="H391" s="580">
        <v>0</v>
      </c>
      <c r="I391" s="579">
        <v>0</v>
      </c>
      <c r="J391" s="580">
        <v>0</v>
      </c>
      <c r="K391" s="580">
        <v>0</v>
      </c>
      <c r="L391" s="580">
        <v>0</v>
      </c>
      <c r="M391" s="581">
        <v>0</v>
      </c>
      <c r="N391" s="97"/>
      <c r="O391" s="97"/>
      <c r="P391" s="97"/>
      <c r="Q391" s="97"/>
      <c r="R391" s="97"/>
      <c r="S391" s="97"/>
      <c r="T391" s="97"/>
      <c r="U391" s="97"/>
      <c r="V391" s="97"/>
      <c r="W391" s="97"/>
      <c r="X391" s="97"/>
      <c r="Y391" s="97"/>
    </row>
    <row r="392" spans="1:25" s="94" customFormat="1" ht="17.100000000000001" customHeight="1">
      <c r="A392" s="589" t="s">
        <v>666</v>
      </c>
      <c r="B392" s="580">
        <f t="shared" si="35"/>
        <v>0</v>
      </c>
      <c r="C392" s="580">
        <f t="shared" si="35"/>
        <v>0</v>
      </c>
      <c r="D392" s="580">
        <f t="shared" si="35"/>
        <v>0</v>
      </c>
      <c r="E392" s="579">
        <f t="shared" si="35"/>
        <v>0</v>
      </c>
      <c r="F392" s="580">
        <v>0</v>
      </c>
      <c r="G392" s="580">
        <v>0</v>
      </c>
      <c r="H392" s="580">
        <v>0</v>
      </c>
      <c r="I392" s="579">
        <v>0</v>
      </c>
      <c r="J392" s="580">
        <v>0</v>
      </c>
      <c r="K392" s="580">
        <v>0</v>
      </c>
      <c r="L392" s="580">
        <v>0</v>
      </c>
      <c r="M392" s="581">
        <v>0</v>
      </c>
      <c r="N392" s="97"/>
      <c r="O392" s="97"/>
      <c r="P392" s="97"/>
      <c r="Q392" s="97"/>
      <c r="R392" s="97"/>
      <c r="S392" s="97"/>
      <c r="T392" s="97"/>
      <c r="U392" s="97"/>
      <c r="V392" s="97"/>
      <c r="W392" s="97"/>
      <c r="X392" s="97"/>
      <c r="Y392" s="97"/>
    </row>
    <row r="393" spans="1:25" s="94" customFormat="1" ht="17.100000000000001" customHeight="1">
      <c r="A393" s="589" t="s">
        <v>553</v>
      </c>
      <c r="B393" s="580">
        <f t="shared" si="35"/>
        <v>9</v>
      </c>
      <c r="C393" s="580">
        <f t="shared" si="35"/>
        <v>2398.9900000000002</v>
      </c>
      <c r="D393" s="580">
        <f t="shared" si="35"/>
        <v>6.2E-2</v>
      </c>
      <c r="E393" s="579">
        <f t="shared" si="35"/>
        <v>25518</v>
      </c>
      <c r="F393" s="580">
        <v>6</v>
      </c>
      <c r="G393" s="580">
        <v>2235.67</v>
      </c>
      <c r="H393" s="580">
        <v>0</v>
      </c>
      <c r="I393" s="579">
        <v>0</v>
      </c>
      <c r="J393" s="580">
        <v>3</v>
      </c>
      <c r="K393" s="580">
        <v>163.32</v>
      </c>
      <c r="L393" s="580">
        <v>6.2E-2</v>
      </c>
      <c r="M393" s="581">
        <v>25518</v>
      </c>
      <c r="N393" s="97"/>
      <c r="O393" s="97"/>
      <c r="P393" s="97"/>
      <c r="Q393" s="97"/>
      <c r="R393" s="97"/>
      <c r="S393" s="97"/>
      <c r="T393" s="97"/>
      <c r="U393" s="97"/>
      <c r="V393" s="97"/>
      <c r="W393" s="97"/>
      <c r="X393" s="97"/>
      <c r="Y393" s="97"/>
    </row>
    <row r="394" spans="1:25" s="94" customFormat="1" ht="17.100000000000001" customHeight="1">
      <c r="A394" s="589" t="s">
        <v>667</v>
      </c>
      <c r="B394" s="580">
        <f t="shared" si="35"/>
        <v>91</v>
      </c>
      <c r="C394" s="580">
        <f t="shared" si="35"/>
        <v>596354.9</v>
      </c>
      <c r="D394" s="580">
        <f t="shared" si="35"/>
        <v>461934.17333999998</v>
      </c>
      <c r="E394" s="579">
        <f t="shared" si="35"/>
        <v>120633028238</v>
      </c>
      <c r="F394" s="580">
        <v>47</v>
      </c>
      <c r="G394" s="580">
        <v>345437.51</v>
      </c>
      <c r="H394" s="580">
        <v>292750.68099999998</v>
      </c>
      <c r="I394" s="579">
        <v>53268485995</v>
      </c>
      <c r="J394" s="580">
        <v>44</v>
      </c>
      <c r="K394" s="580">
        <v>250917.39</v>
      </c>
      <c r="L394" s="580">
        <v>169183.49233999997</v>
      </c>
      <c r="M394" s="581">
        <v>67364542243</v>
      </c>
      <c r="N394" s="97"/>
      <c r="O394" s="97"/>
      <c r="P394" s="97"/>
      <c r="Q394" s="97"/>
      <c r="R394" s="97"/>
      <c r="S394" s="97"/>
      <c r="T394" s="97"/>
      <c r="U394" s="97"/>
      <c r="V394" s="97"/>
      <c r="W394" s="97"/>
      <c r="X394" s="97"/>
      <c r="Y394" s="97"/>
    </row>
    <row r="395" spans="1:25" s="94" customFormat="1" ht="17.100000000000001" customHeight="1">
      <c r="A395" s="589" t="s">
        <v>668</v>
      </c>
      <c r="B395" s="580">
        <f t="shared" si="35"/>
        <v>23</v>
      </c>
      <c r="C395" s="580">
        <f t="shared" si="35"/>
        <v>62011.88</v>
      </c>
      <c r="D395" s="580">
        <f t="shared" si="35"/>
        <v>60890.977999999996</v>
      </c>
      <c r="E395" s="579">
        <f t="shared" si="35"/>
        <v>2834024837</v>
      </c>
      <c r="F395" s="580">
        <v>3</v>
      </c>
      <c r="G395" s="580">
        <v>851.15</v>
      </c>
      <c r="H395" s="580">
        <v>480.9</v>
      </c>
      <c r="I395" s="579">
        <v>58850600</v>
      </c>
      <c r="J395" s="580">
        <v>20</v>
      </c>
      <c r="K395" s="580">
        <v>61160.729999999996</v>
      </c>
      <c r="L395" s="580">
        <v>60410.077999999994</v>
      </c>
      <c r="M395" s="581">
        <v>2775174237</v>
      </c>
      <c r="N395" s="97"/>
      <c r="O395" s="97"/>
      <c r="P395" s="97"/>
      <c r="Q395" s="97"/>
      <c r="R395" s="97"/>
      <c r="S395" s="97"/>
      <c r="T395" s="97"/>
      <c r="U395" s="97"/>
      <c r="V395" s="97"/>
      <c r="W395" s="97"/>
      <c r="X395" s="97"/>
      <c r="Y395" s="97"/>
    </row>
    <row r="396" spans="1:25" s="94" customFormat="1" ht="17.100000000000001" customHeight="1">
      <c r="A396" s="648" t="s">
        <v>669</v>
      </c>
      <c r="B396" s="649">
        <f t="shared" si="35"/>
        <v>28</v>
      </c>
      <c r="C396" s="649">
        <f t="shared" si="35"/>
        <v>99302.239999999991</v>
      </c>
      <c r="D396" s="649">
        <f t="shared" si="35"/>
        <v>82384.695000000007</v>
      </c>
      <c r="E396" s="650">
        <f t="shared" si="35"/>
        <v>4600022686</v>
      </c>
      <c r="F396" s="649">
        <v>26</v>
      </c>
      <c r="G396" s="649">
        <v>98777.919999999984</v>
      </c>
      <c r="H396" s="649">
        <v>82384.695000000007</v>
      </c>
      <c r="I396" s="650">
        <v>4600022686</v>
      </c>
      <c r="J396" s="649">
        <v>2</v>
      </c>
      <c r="K396" s="649">
        <v>524.32000000000005</v>
      </c>
      <c r="L396" s="649">
        <v>0</v>
      </c>
      <c r="M396" s="651">
        <v>0</v>
      </c>
      <c r="N396" s="97"/>
      <c r="O396" s="97"/>
      <c r="P396" s="97"/>
      <c r="Q396" s="97"/>
      <c r="R396" s="97"/>
      <c r="S396" s="97"/>
      <c r="T396" s="97"/>
      <c r="U396" s="97"/>
      <c r="V396" s="97"/>
      <c r="W396" s="97"/>
      <c r="X396" s="97"/>
      <c r="Y396" s="97"/>
    </row>
    <row r="397" spans="1:25" s="94" customFormat="1" ht="18" customHeight="1" thickBot="1">
      <c r="A397" s="590" t="s">
        <v>756</v>
      </c>
      <c r="B397" s="585">
        <f t="shared" si="35"/>
        <v>33</v>
      </c>
      <c r="C397" s="585">
        <f t="shared" si="35"/>
        <v>75088.59</v>
      </c>
      <c r="D397" s="585">
        <f t="shared" si="35"/>
        <v>23564.21</v>
      </c>
      <c r="E397" s="584">
        <f t="shared" si="35"/>
        <v>255768400</v>
      </c>
      <c r="F397" s="585">
        <v>9</v>
      </c>
      <c r="G397" s="585">
        <v>69529.56</v>
      </c>
      <c r="H397" s="585">
        <v>23564.21</v>
      </c>
      <c r="I397" s="584">
        <v>255768400</v>
      </c>
      <c r="J397" s="585">
        <v>24</v>
      </c>
      <c r="K397" s="585">
        <v>5559.03</v>
      </c>
      <c r="L397" s="585">
        <v>0</v>
      </c>
      <c r="M397" s="586">
        <v>0</v>
      </c>
    </row>
    <row r="398" spans="1:25" s="94" customFormat="1" ht="18" customHeight="1">
      <c r="A398" s="98"/>
      <c r="B398" s="101"/>
      <c r="C398" s="101"/>
      <c r="D398" s="101"/>
      <c r="E398" s="102"/>
      <c r="F398" s="103"/>
      <c r="G398" s="103"/>
      <c r="H398" s="103"/>
      <c r="I398" s="104"/>
      <c r="J398" s="103"/>
      <c r="K398" s="103"/>
      <c r="L398" s="103"/>
      <c r="M398" s="104"/>
    </row>
    <row r="399" spans="1:25" s="95" customFormat="1" ht="18" customHeight="1" thickBot="1">
      <c r="A399" s="571" t="s">
        <v>626</v>
      </c>
      <c r="B399" s="99"/>
      <c r="C399" s="99"/>
      <c r="D399" s="99"/>
      <c r="E399" s="100"/>
      <c r="F399" s="99"/>
      <c r="G399" s="99"/>
      <c r="H399" s="99"/>
      <c r="I399" s="100"/>
      <c r="J399" s="99"/>
      <c r="K399" s="99"/>
      <c r="L399" s="99"/>
      <c r="M399" s="100"/>
    </row>
    <row r="400" spans="1:25" s="96" customFormat="1" ht="18" customHeight="1">
      <c r="A400" s="807" t="s">
        <v>10</v>
      </c>
      <c r="B400" s="809" t="s">
        <v>555</v>
      </c>
      <c r="C400" s="809"/>
      <c r="D400" s="809"/>
      <c r="E400" s="809"/>
      <c r="F400" s="809" t="s">
        <v>566</v>
      </c>
      <c r="G400" s="809"/>
      <c r="H400" s="809"/>
      <c r="I400" s="809"/>
      <c r="J400" s="809" t="s">
        <v>567</v>
      </c>
      <c r="K400" s="809"/>
      <c r="L400" s="809"/>
      <c r="M400" s="810"/>
    </row>
    <row r="401" spans="1:25" s="94" customFormat="1" ht="50.1" customHeight="1" thickBot="1">
      <c r="A401" s="808"/>
      <c r="B401" s="573" t="s">
        <v>550</v>
      </c>
      <c r="C401" s="573" t="s">
        <v>568</v>
      </c>
      <c r="D401" s="573" t="s">
        <v>551</v>
      </c>
      <c r="E401" s="549" t="s">
        <v>569</v>
      </c>
      <c r="F401" s="573" t="s">
        <v>550</v>
      </c>
      <c r="G401" s="573" t="s">
        <v>568</v>
      </c>
      <c r="H401" s="573" t="s">
        <v>551</v>
      </c>
      <c r="I401" s="549" t="s">
        <v>569</v>
      </c>
      <c r="J401" s="573" t="s">
        <v>80</v>
      </c>
      <c r="K401" s="573" t="s">
        <v>568</v>
      </c>
      <c r="L401" s="573" t="s">
        <v>74</v>
      </c>
      <c r="M401" s="551" t="s">
        <v>81</v>
      </c>
      <c r="N401" s="97"/>
      <c r="O401" s="97"/>
      <c r="P401" s="97"/>
      <c r="Q401" s="97"/>
      <c r="R401" s="97"/>
      <c r="S401" s="97"/>
      <c r="T401" s="97"/>
      <c r="U401" s="97"/>
      <c r="V401" s="97"/>
      <c r="W401" s="97"/>
      <c r="X401" s="97"/>
      <c r="Y401" s="97"/>
    </row>
    <row r="402" spans="1:25" s="94" customFormat="1" ht="17.100000000000001" customHeight="1" thickBot="1">
      <c r="A402" s="587" t="s">
        <v>555</v>
      </c>
      <c r="B402" s="576">
        <f t="shared" ref="B402:M402" si="36">SUM(B403:B430)</f>
        <v>724</v>
      </c>
      <c r="C402" s="576">
        <f t="shared" si="36"/>
        <v>2266651.89</v>
      </c>
      <c r="D402" s="576">
        <f t="shared" si="36"/>
        <v>2384716.4821199998</v>
      </c>
      <c r="E402" s="575">
        <f t="shared" si="36"/>
        <v>162645938409</v>
      </c>
      <c r="F402" s="576">
        <f t="shared" si="36"/>
        <v>511</v>
      </c>
      <c r="G402" s="576">
        <f t="shared" si="36"/>
        <v>1895846.5299999998</v>
      </c>
      <c r="H402" s="576">
        <f t="shared" si="36"/>
        <v>2285553.9593999996</v>
      </c>
      <c r="I402" s="575">
        <f t="shared" si="36"/>
        <v>139506436201</v>
      </c>
      <c r="J402" s="576">
        <f t="shared" si="36"/>
        <v>213</v>
      </c>
      <c r="K402" s="576">
        <f t="shared" si="36"/>
        <v>370805.35999999993</v>
      </c>
      <c r="L402" s="576">
        <f t="shared" si="36"/>
        <v>99162.522719999994</v>
      </c>
      <c r="M402" s="577">
        <f t="shared" si="36"/>
        <v>23139502208</v>
      </c>
      <c r="N402" s="97"/>
      <c r="O402" s="97"/>
      <c r="P402" s="97"/>
      <c r="Q402" s="97"/>
      <c r="R402" s="97"/>
      <c r="S402" s="97"/>
      <c r="T402" s="97"/>
      <c r="U402" s="97"/>
      <c r="V402" s="97"/>
      <c r="W402" s="97"/>
      <c r="X402" s="97"/>
      <c r="Y402" s="97"/>
    </row>
    <row r="403" spans="1:25" s="94" customFormat="1" ht="17.100000000000001" customHeight="1" thickTop="1">
      <c r="A403" s="588" t="s">
        <v>552</v>
      </c>
      <c r="B403" s="580">
        <f t="shared" ref="B403:E418" si="37">SUM(F403,J403)</f>
        <v>18</v>
      </c>
      <c r="C403" s="580">
        <f t="shared" si="37"/>
        <v>8037.130000000001</v>
      </c>
      <c r="D403" s="580">
        <f t="shared" si="37"/>
        <v>6382.0309999999999</v>
      </c>
      <c r="E403" s="579">
        <f t="shared" si="37"/>
        <v>1257014450</v>
      </c>
      <c r="F403" s="580">
        <v>16</v>
      </c>
      <c r="G403" s="580">
        <v>7890.5300000000007</v>
      </c>
      <c r="H403" s="580">
        <v>6317.5569999999998</v>
      </c>
      <c r="I403" s="579">
        <v>1224530450</v>
      </c>
      <c r="J403" s="580">
        <v>2</v>
      </c>
      <c r="K403" s="580">
        <v>146.6</v>
      </c>
      <c r="L403" s="580">
        <v>64.47399999999999</v>
      </c>
      <c r="M403" s="581">
        <v>32484000</v>
      </c>
      <c r="N403" s="97"/>
      <c r="O403" s="97"/>
      <c r="P403" s="97"/>
      <c r="Q403" s="97"/>
      <c r="R403" s="97"/>
      <c r="S403" s="97"/>
      <c r="T403" s="97"/>
      <c r="U403" s="97"/>
      <c r="V403" s="97"/>
      <c r="W403" s="97"/>
      <c r="X403" s="97"/>
      <c r="Y403" s="97"/>
    </row>
    <row r="404" spans="1:25" s="94" customFormat="1" ht="17.100000000000001" customHeight="1">
      <c r="A404" s="589" t="s">
        <v>632</v>
      </c>
      <c r="B404" s="580">
        <f t="shared" si="37"/>
        <v>4</v>
      </c>
      <c r="C404" s="580">
        <f t="shared" si="37"/>
        <v>14117.38</v>
      </c>
      <c r="D404" s="580">
        <f t="shared" si="37"/>
        <v>6765.71</v>
      </c>
      <c r="E404" s="579">
        <f t="shared" si="37"/>
        <v>225639700</v>
      </c>
      <c r="F404" s="580">
        <v>4</v>
      </c>
      <c r="G404" s="580">
        <v>14117.38</v>
      </c>
      <c r="H404" s="580">
        <v>6765.71</v>
      </c>
      <c r="I404" s="579">
        <v>225639700</v>
      </c>
      <c r="J404" s="580">
        <v>0</v>
      </c>
      <c r="K404" s="580">
        <v>0</v>
      </c>
      <c r="L404" s="580">
        <v>0</v>
      </c>
      <c r="M404" s="581">
        <v>0</v>
      </c>
      <c r="N404" s="97"/>
      <c r="O404" s="97"/>
      <c r="P404" s="97"/>
      <c r="Q404" s="97"/>
      <c r="R404" s="97"/>
      <c r="S404" s="97"/>
      <c r="T404" s="97"/>
      <c r="U404" s="97"/>
      <c r="V404" s="97"/>
      <c r="W404" s="97"/>
      <c r="X404" s="97"/>
      <c r="Y404" s="97"/>
    </row>
    <row r="405" spans="1:25" s="94" customFormat="1" ht="17.100000000000001" customHeight="1">
      <c r="A405" s="589" t="s">
        <v>554</v>
      </c>
      <c r="B405" s="580">
        <f t="shared" si="37"/>
        <v>56</v>
      </c>
      <c r="C405" s="580">
        <f t="shared" si="37"/>
        <v>28071.3</v>
      </c>
      <c r="D405" s="580">
        <f t="shared" si="37"/>
        <v>18988.038999999997</v>
      </c>
      <c r="E405" s="579">
        <f t="shared" si="37"/>
        <v>16160914178</v>
      </c>
      <c r="F405" s="580">
        <v>54</v>
      </c>
      <c r="G405" s="580">
        <v>27854.36</v>
      </c>
      <c r="H405" s="580">
        <v>18771.098999999998</v>
      </c>
      <c r="I405" s="579">
        <v>16009056178</v>
      </c>
      <c r="J405" s="580">
        <v>2</v>
      </c>
      <c r="K405" s="580">
        <v>216.94</v>
      </c>
      <c r="L405" s="580">
        <v>216.94</v>
      </c>
      <c r="M405" s="581">
        <v>151858000</v>
      </c>
      <c r="N405" s="97"/>
      <c r="O405" s="97"/>
      <c r="P405" s="97"/>
      <c r="Q405" s="97"/>
      <c r="R405" s="97"/>
      <c r="S405" s="97"/>
      <c r="T405" s="97"/>
      <c r="U405" s="97"/>
      <c r="V405" s="97"/>
      <c r="W405" s="97"/>
      <c r="X405" s="97"/>
      <c r="Y405" s="97"/>
    </row>
    <row r="406" spans="1:25" s="94" customFormat="1" ht="17.100000000000001" customHeight="1">
      <c r="A406" s="589" t="s">
        <v>633</v>
      </c>
      <c r="B406" s="580">
        <f t="shared" si="37"/>
        <v>19</v>
      </c>
      <c r="C406" s="580">
        <f t="shared" si="37"/>
        <v>15253.640000000001</v>
      </c>
      <c r="D406" s="580">
        <f t="shared" si="37"/>
        <v>2586.4830000000006</v>
      </c>
      <c r="E406" s="579">
        <f t="shared" si="37"/>
        <v>2543887652</v>
      </c>
      <c r="F406" s="580">
        <v>19</v>
      </c>
      <c r="G406" s="580">
        <v>15253.640000000001</v>
      </c>
      <c r="H406" s="580">
        <v>2586.4830000000006</v>
      </c>
      <c r="I406" s="579">
        <v>2543887652</v>
      </c>
      <c r="J406" s="580">
        <v>0</v>
      </c>
      <c r="K406" s="580">
        <v>0</v>
      </c>
      <c r="L406" s="580">
        <v>0</v>
      </c>
      <c r="M406" s="581">
        <v>0</v>
      </c>
      <c r="N406" s="97"/>
      <c r="O406" s="97"/>
      <c r="P406" s="97"/>
      <c r="Q406" s="97"/>
      <c r="R406" s="97"/>
      <c r="S406" s="97"/>
      <c r="T406" s="97"/>
      <c r="U406" s="97"/>
      <c r="V406" s="97"/>
      <c r="W406" s="97"/>
      <c r="X406" s="97"/>
      <c r="Y406" s="97"/>
    </row>
    <row r="407" spans="1:25" s="94" customFormat="1" ht="17.100000000000001" customHeight="1">
      <c r="A407" s="589" t="s">
        <v>634</v>
      </c>
      <c r="B407" s="580">
        <f t="shared" si="37"/>
        <v>143</v>
      </c>
      <c r="C407" s="580">
        <f t="shared" si="37"/>
        <v>196975.30000000005</v>
      </c>
      <c r="D407" s="580">
        <f t="shared" si="37"/>
        <v>77940.840400000001</v>
      </c>
      <c r="E407" s="579">
        <f t="shared" si="37"/>
        <v>28536451544</v>
      </c>
      <c r="F407" s="580">
        <v>129</v>
      </c>
      <c r="G407" s="580">
        <v>164910.49000000005</v>
      </c>
      <c r="H407" s="580">
        <v>55831.056400000001</v>
      </c>
      <c r="I407" s="579">
        <v>28044016426</v>
      </c>
      <c r="J407" s="580">
        <v>14</v>
      </c>
      <c r="K407" s="580">
        <v>32064.809999999998</v>
      </c>
      <c r="L407" s="580">
        <v>22109.784000000003</v>
      </c>
      <c r="M407" s="581">
        <v>492435118</v>
      </c>
      <c r="N407" s="97"/>
      <c r="O407" s="97"/>
      <c r="P407" s="97"/>
      <c r="Q407" s="97"/>
      <c r="R407" s="97"/>
      <c r="S407" s="97"/>
      <c r="T407" s="97"/>
      <c r="U407" s="97"/>
      <c r="V407" s="97"/>
      <c r="W407" s="97"/>
      <c r="X407" s="97"/>
      <c r="Y407" s="97"/>
    </row>
    <row r="408" spans="1:25" s="94" customFormat="1" ht="17.100000000000001" customHeight="1">
      <c r="A408" s="589" t="s">
        <v>635</v>
      </c>
      <c r="B408" s="580">
        <f t="shared" si="37"/>
        <v>0</v>
      </c>
      <c r="C408" s="580">
        <f t="shared" si="37"/>
        <v>0</v>
      </c>
      <c r="D408" s="580">
        <f t="shared" si="37"/>
        <v>0</v>
      </c>
      <c r="E408" s="579">
        <f t="shared" si="37"/>
        <v>0</v>
      </c>
      <c r="F408" s="580">
        <v>0</v>
      </c>
      <c r="G408" s="580">
        <v>0</v>
      </c>
      <c r="H408" s="580">
        <v>0</v>
      </c>
      <c r="I408" s="579">
        <v>0</v>
      </c>
      <c r="J408" s="580">
        <v>0</v>
      </c>
      <c r="K408" s="580">
        <v>0</v>
      </c>
      <c r="L408" s="580">
        <v>0</v>
      </c>
      <c r="M408" s="581">
        <v>0</v>
      </c>
      <c r="N408" s="97"/>
      <c r="O408" s="97"/>
      <c r="P408" s="97"/>
      <c r="Q408" s="97"/>
      <c r="R408" s="97"/>
      <c r="S408" s="97"/>
      <c r="T408" s="97"/>
      <c r="U408" s="97"/>
      <c r="V408" s="97"/>
      <c r="W408" s="97"/>
      <c r="X408" s="97"/>
      <c r="Y408" s="97"/>
    </row>
    <row r="409" spans="1:25" s="94" customFormat="1" ht="17.100000000000001" customHeight="1">
      <c r="A409" s="589" t="s">
        <v>636</v>
      </c>
      <c r="B409" s="580">
        <f t="shared" si="37"/>
        <v>13</v>
      </c>
      <c r="C409" s="580">
        <f t="shared" si="37"/>
        <v>351676.79000000004</v>
      </c>
      <c r="D409" s="580">
        <f t="shared" si="37"/>
        <v>303643.64</v>
      </c>
      <c r="E409" s="579">
        <f t="shared" si="37"/>
        <v>6725689116</v>
      </c>
      <c r="F409" s="580">
        <v>8</v>
      </c>
      <c r="G409" s="580">
        <v>306246.14</v>
      </c>
      <c r="H409" s="580">
        <v>303643.64</v>
      </c>
      <c r="I409" s="579">
        <v>6725689116</v>
      </c>
      <c r="J409" s="580">
        <v>5</v>
      </c>
      <c r="K409" s="580">
        <v>45430.65</v>
      </c>
      <c r="L409" s="580">
        <v>0</v>
      </c>
      <c r="M409" s="581">
        <v>0</v>
      </c>
      <c r="N409" s="97"/>
      <c r="O409" s="97"/>
      <c r="P409" s="97"/>
      <c r="Q409" s="97"/>
      <c r="R409" s="97"/>
      <c r="S409" s="97"/>
      <c r="T409" s="97"/>
      <c r="U409" s="97"/>
      <c r="V409" s="97"/>
      <c r="W409" s="97"/>
      <c r="X409" s="97"/>
      <c r="Y409" s="97"/>
    </row>
    <row r="410" spans="1:25" s="94" customFormat="1" ht="17.100000000000001" customHeight="1">
      <c r="A410" s="589" t="s">
        <v>637</v>
      </c>
      <c r="B410" s="580">
        <f t="shared" si="37"/>
        <v>10</v>
      </c>
      <c r="C410" s="580">
        <f t="shared" si="37"/>
        <v>58794.28</v>
      </c>
      <c r="D410" s="580">
        <f t="shared" si="37"/>
        <v>16491.716</v>
      </c>
      <c r="E410" s="579">
        <f t="shared" si="37"/>
        <v>1435170954</v>
      </c>
      <c r="F410" s="580">
        <v>9</v>
      </c>
      <c r="G410" s="580">
        <v>33917.85</v>
      </c>
      <c r="H410" s="580">
        <v>16491.716</v>
      </c>
      <c r="I410" s="579">
        <v>1435170954</v>
      </c>
      <c r="J410" s="580">
        <v>1</v>
      </c>
      <c r="K410" s="580">
        <v>24876.43</v>
      </c>
      <c r="L410" s="580">
        <v>0</v>
      </c>
      <c r="M410" s="581">
        <v>0</v>
      </c>
      <c r="N410" s="97"/>
      <c r="O410" s="97"/>
      <c r="P410" s="97"/>
      <c r="Q410" s="97"/>
      <c r="R410" s="97"/>
      <c r="S410" s="97"/>
      <c r="T410" s="97"/>
      <c r="U410" s="97"/>
      <c r="V410" s="97"/>
      <c r="W410" s="97"/>
      <c r="X410" s="97"/>
      <c r="Y410" s="97"/>
    </row>
    <row r="411" spans="1:25" s="94" customFormat="1" ht="17.100000000000001" customHeight="1">
      <c r="A411" s="589" t="s">
        <v>638</v>
      </c>
      <c r="B411" s="580">
        <f t="shared" si="37"/>
        <v>5</v>
      </c>
      <c r="C411" s="580">
        <f t="shared" si="37"/>
        <v>77684.570000000007</v>
      </c>
      <c r="D411" s="580">
        <f t="shared" si="37"/>
        <v>0</v>
      </c>
      <c r="E411" s="579">
        <f t="shared" si="37"/>
        <v>0</v>
      </c>
      <c r="F411" s="580">
        <v>1</v>
      </c>
      <c r="G411" s="580">
        <v>11992.99</v>
      </c>
      <c r="H411" s="580">
        <v>0</v>
      </c>
      <c r="I411" s="579">
        <v>0</v>
      </c>
      <c r="J411" s="580">
        <v>4</v>
      </c>
      <c r="K411" s="580">
        <v>65691.58</v>
      </c>
      <c r="L411" s="580">
        <v>0</v>
      </c>
      <c r="M411" s="581">
        <v>0</v>
      </c>
      <c r="N411" s="97"/>
      <c r="O411" s="97"/>
      <c r="P411" s="97"/>
      <c r="Q411" s="97"/>
      <c r="R411" s="97"/>
      <c r="S411" s="97"/>
      <c r="T411" s="97"/>
      <c r="U411" s="97"/>
      <c r="V411" s="97"/>
      <c r="W411" s="97"/>
      <c r="X411" s="97"/>
      <c r="Y411" s="97"/>
    </row>
    <row r="412" spans="1:25" s="94" customFormat="1" ht="17.100000000000001" customHeight="1">
      <c r="A412" s="589" t="s">
        <v>639</v>
      </c>
      <c r="B412" s="580">
        <f t="shared" si="37"/>
        <v>13</v>
      </c>
      <c r="C412" s="580">
        <f t="shared" si="37"/>
        <v>22685.329999999998</v>
      </c>
      <c r="D412" s="580">
        <f t="shared" si="37"/>
        <v>30004.99</v>
      </c>
      <c r="E412" s="579">
        <f t="shared" si="37"/>
        <v>1699848560</v>
      </c>
      <c r="F412" s="580">
        <v>13</v>
      </c>
      <c r="G412" s="580">
        <v>22685.329999999998</v>
      </c>
      <c r="H412" s="580">
        <v>30004.99</v>
      </c>
      <c r="I412" s="579">
        <v>1699848560</v>
      </c>
      <c r="J412" s="580">
        <v>0</v>
      </c>
      <c r="K412" s="580">
        <v>0</v>
      </c>
      <c r="L412" s="580">
        <v>0</v>
      </c>
      <c r="M412" s="581">
        <v>0</v>
      </c>
      <c r="N412" s="97"/>
      <c r="O412" s="97"/>
      <c r="P412" s="97"/>
      <c r="Q412" s="97"/>
      <c r="R412" s="97"/>
      <c r="S412" s="97"/>
      <c r="T412" s="97"/>
      <c r="U412" s="97"/>
      <c r="V412" s="97"/>
      <c r="W412" s="97"/>
      <c r="X412" s="97"/>
      <c r="Y412" s="97"/>
    </row>
    <row r="413" spans="1:25" s="94" customFormat="1" ht="17.100000000000001" customHeight="1">
      <c r="A413" s="589" t="s">
        <v>640</v>
      </c>
      <c r="B413" s="580">
        <f t="shared" si="37"/>
        <v>23</v>
      </c>
      <c r="C413" s="580">
        <f t="shared" si="37"/>
        <v>284382.73</v>
      </c>
      <c r="D413" s="580">
        <f t="shared" si="37"/>
        <v>360965.54000000004</v>
      </c>
      <c r="E413" s="579">
        <f t="shared" si="37"/>
        <v>2571312813</v>
      </c>
      <c r="F413" s="580">
        <v>21</v>
      </c>
      <c r="G413" s="580">
        <v>262986.36</v>
      </c>
      <c r="H413" s="580">
        <v>360965.54000000004</v>
      </c>
      <c r="I413" s="579">
        <v>2571312813</v>
      </c>
      <c r="J413" s="580">
        <v>2</v>
      </c>
      <c r="K413" s="580">
        <v>21396.370000000003</v>
      </c>
      <c r="L413" s="580">
        <v>0</v>
      </c>
      <c r="M413" s="581">
        <v>0</v>
      </c>
      <c r="N413" s="97"/>
      <c r="O413" s="97"/>
      <c r="P413" s="97"/>
      <c r="Q413" s="97"/>
      <c r="R413" s="97"/>
      <c r="S413" s="97"/>
      <c r="T413" s="97"/>
      <c r="U413" s="97"/>
      <c r="V413" s="97"/>
      <c r="W413" s="97"/>
      <c r="X413" s="97"/>
      <c r="Y413" s="97"/>
    </row>
    <row r="414" spans="1:25" s="94" customFormat="1" ht="17.100000000000001" customHeight="1">
      <c r="A414" s="589" t="s">
        <v>641</v>
      </c>
      <c r="B414" s="580">
        <f t="shared" si="37"/>
        <v>0</v>
      </c>
      <c r="C414" s="580">
        <f t="shared" si="37"/>
        <v>0</v>
      </c>
      <c r="D414" s="580">
        <f t="shared" si="37"/>
        <v>0</v>
      </c>
      <c r="E414" s="579">
        <f t="shared" si="37"/>
        <v>0</v>
      </c>
      <c r="F414" s="580">
        <v>0</v>
      </c>
      <c r="G414" s="580">
        <v>0</v>
      </c>
      <c r="H414" s="580">
        <v>0</v>
      </c>
      <c r="I414" s="579">
        <v>0</v>
      </c>
      <c r="J414" s="580">
        <v>0</v>
      </c>
      <c r="K414" s="580">
        <v>0</v>
      </c>
      <c r="L414" s="580">
        <v>0</v>
      </c>
      <c r="M414" s="581">
        <v>0</v>
      </c>
      <c r="N414" s="97"/>
      <c r="O414" s="97"/>
      <c r="P414" s="97"/>
      <c r="Q414" s="97"/>
      <c r="R414" s="97"/>
      <c r="S414" s="97"/>
      <c r="T414" s="97"/>
      <c r="U414" s="97"/>
      <c r="V414" s="97"/>
      <c r="W414" s="97"/>
      <c r="X414" s="97"/>
      <c r="Y414" s="97"/>
    </row>
    <row r="415" spans="1:25" s="94" customFormat="1" ht="17.100000000000001" customHeight="1">
      <c r="A415" s="589" t="s">
        <v>642</v>
      </c>
      <c r="B415" s="580">
        <f t="shared" si="37"/>
        <v>2</v>
      </c>
      <c r="C415" s="580">
        <f t="shared" si="37"/>
        <v>217.31</v>
      </c>
      <c r="D415" s="580">
        <f t="shared" si="37"/>
        <v>51.35</v>
      </c>
      <c r="E415" s="579">
        <f t="shared" si="37"/>
        <v>16945500</v>
      </c>
      <c r="F415" s="580">
        <v>2</v>
      </c>
      <c r="G415" s="580">
        <v>217.31</v>
      </c>
      <c r="H415" s="580">
        <v>51.35</v>
      </c>
      <c r="I415" s="579">
        <v>16945500</v>
      </c>
      <c r="J415" s="580">
        <v>0</v>
      </c>
      <c r="K415" s="580">
        <v>0</v>
      </c>
      <c r="L415" s="580">
        <v>0</v>
      </c>
      <c r="M415" s="581">
        <v>0</v>
      </c>
      <c r="N415" s="97"/>
      <c r="O415" s="97"/>
      <c r="P415" s="97"/>
      <c r="Q415" s="97"/>
      <c r="R415" s="97"/>
      <c r="S415" s="97"/>
      <c r="T415" s="97"/>
      <c r="U415" s="97"/>
      <c r="V415" s="97"/>
      <c r="W415" s="97"/>
      <c r="X415" s="97"/>
      <c r="Y415" s="97"/>
    </row>
    <row r="416" spans="1:25" s="94" customFormat="1" ht="17.100000000000001" customHeight="1">
      <c r="A416" s="589" t="s">
        <v>643</v>
      </c>
      <c r="B416" s="580">
        <f t="shared" si="37"/>
        <v>0</v>
      </c>
      <c r="C416" s="580">
        <f t="shared" si="37"/>
        <v>0</v>
      </c>
      <c r="D416" s="580">
        <f t="shared" si="37"/>
        <v>0</v>
      </c>
      <c r="E416" s="579">
        <f t="shared" si="37"/>
        <v>0</v>
      </c>
      <c r="F416" s="580">
        <v>0</v>
      </c>
      <c r="G416" s="580">
        <v>0</v>
      </c>
      <c r="H416" s="580">
        <v>0</v>
      </c>
      <c r="I416" s="579">
        <v>0</v>
      </c>
      <c r="J416" s="580">
        <v>0</v>
      </c>
      <c r="K416" s="580">
        <v>0</v>
      </c>
      <c r="L416" s="580">
        <v>0</v>
      </c>
      <c r="M416" s="581">
        <v>0</v>
      </c>
      <c r="N416" s="97"/>
      <c r="O416" s="97"/>
      <c r="P416" s="97"/>
      <c r="Q416" s="97"/>
      <c r="R416" s="97"/>
      <c r="S416" s="97"/>
      <c r="T416" s="97"/>
      <c r="U416" s="97"/>
      <c r="V416" s="97"/>
      <c r="W416" s="97"/>
      <c r="X416" s="97"/>
      <c r="Y416" s="97"/>
    </row>
    <row r="417" spans="1:25" s="94" customFormat="1" ht="17.100000000000001" customHeight="1">
      <c r="A417" s="589" t="s">
        <v>658</v>
      </c>
      <c r="B417" s="580">
        <f t="shared" si="37"/>
        <v>2</v>
      </c>
      <c r="C417" s="580">
        <f t="shared" si="37"/>
        <v>194.44</v>
      </c>
      <c r="D417" s="580">
        <f t="shared" si="37"/>
        <v>198.5</v>
      </c>
      <c r="E417" s="579">
        <f t="shared" si="37"/>
        <v>172546000</v>
      </c>
      <c r="F417" s="580">
        <v>2</v>
      </c>
      <c r="G417" s="580">
        <v>194.44</v>
      </c>
      <c r="H417" s="580">
        <v>198.5</v>
      </c>
      <c r="I417" s="579">
        <v>172546000</v>
      </c>
      <c r="J417" s="580">
        <v>0</v>
      </c>
      <c r="K417" s="580">
        <v>0</v>
      </c>
      <c r="L417" s="580">
        <v>0</v>
      </c>
      <c r="M417" s="581">
        <v>0</v>
      </c>
      <c r="N417" s="97"/>
      <c r="O417" s="97"/>
      <c r="P417" s="97"/>
      <c r="Q417" s="97"/>
      <c r="R417" s="97"/>
      <c r="S417" s="97"/>
      <c r="T417" s="97"/>
      <c r="U417" s="97"/>
      <c r="V417" s="97"/>
      <c r="W417" s="97"/>
      <c r="X417" s="97"/>
      <c r="Y417" s="97"/>
    </row>
    <row r="418" spans="1:25" s="94" customFormat="1" ht="17.100000000000001" customHeight="1">
      <c r="A418" s="589" t="s">
        <v>659</v>
      </c>
      <c r="B418" s="580">
        <f t="shared" si="37"/>
        <v>0</v>
      </c>
      <c r="C418" s="580">
        <f t="shared" si="37"/>
        <v>0</v>
      </c>
      <c r="D418" s="580">
        <f t="shared" si="37"/>
        <v>0</v>
      </c>
      <c r="E418" s="579">
        <f t="shared" si="37"/>
        <v>0</v>
      </c>
      <c r="F418" s="580">
        <v>0</v>
      </c>
      <c r="G418" s="580">
        <v>0</v>
      </c>
      <c r="H418" s="580">
        <v>0</v>
      </c>
      <c r="I418" s="579">
        <v>0</v>
      </c>
      <c r="J418" s="580">
        <v>0</v>
      </c>
      <c r="K418" s="580">
        <v>0</v>
      </c>
      <c r="L418" s="580">
        <v>0</v>
      </c>
      <c r="M418" s="581">
        <v>0</v>
      </c>
      <c r="N418" s="97"/>
      <c r="O418" s="97"/>
      <c r="P418" s="97"/>
      <c r="Q418" s="97"/>
      <c r="R418" s="97"/>
      <c r="S418" s="97"/>
      <c r="T418" s="97"/>
      <c r="U418" s="97"/>
      <c r="V418" s="97"/>
      <c r="W418" s="97"/>
      <c r="X418" s="97"/>
      <c r="Y418" s="97"/>
    </row>
    <row r="419" spans="1:25" s="94" customFormat="1" ht="17.100000000000001" customHeight="1">
      <c r="A419" s="589" t="s">
        <v>660</v>
      </c>
      <c r="B419" s="580">
        <f t="shared" ref="B419:E430" si="38">SUM(F419,J419)</f>
        <v>117</v>
      </c>
      <c r="C419" s="580">
        <f t="shared" si="38"/>
        <v>708448.37999999966</v>
      </c>
      <c r="D419" s="580">
        <f t="shared" si="38"/>
        <v>433717.52000000008</v>
      </c>
      <c r="E419" s="579">
        <f t="shared" si="38"/>
        <v>10149313722</v>
      </c>
      <c r="F419" s="580">
        <v>89</v>
      </c>
      <c r="G419" s="580">
        <v>635854.31999999972</v>
      </c>
      <c r="H419" s="580">
        <v>433717.52000000008</v>
      </c>
      <c r="I419" s="579">
        <v>10149313722</v>
      </c>
      <c r="J419" s="580">
        <v>28</v>
      </c>
      <c r="K419" s="580">
        <v>72594.06</v>
      </c>
      <c r="L419" s="580">
        <v>0</v>
      </c>
      <c r="M419" s="581">
        <v>0</v>
      </c>
      <c r="N419" s="97"/>
      <c r="O419" s="97"/>
      <c r="P419" s="97"/>
      <c r="Q419" s="97"/>
      <c r="R419" s="97"/>
      <c r="S419" s="97"/>
      <c r="T419" s="97"/>
      <c r="U419" s="97"/>
      <c r="V419" s="97"/>
      <c r="W419" s="97"/>
      <c r="X419" s="97"/>
      <c r="Y419" s="97"/>
    </row>
    <row r="420" spans="1:25" s="94" customFormat="1" ht="17.100000000000001" customHeight="1">
      <c r="A420" s="589" t="s">
        <v>661</v>
      </c>
      <c r="B420" s="580">
        <f t="shared" si="38"/>
        <v>4</v>
      </c>
      <c r="C420" s="580">
        <f t="shared" si="38"/>
        <v>594.64</v>
      </c>
      <c r="D420" s="580">
        <f t="shared" si="38"/>
        <v>561.5</v>
      </c>
      <c r="E420" s="579">
        <f t="shared" si="38"/>
        <v>784230000</v>
      </c>
      <c r="F420" s="580">
        <v>4</v>
      </c>
      <c r="G420" s="580">
        <v>594.64</v>
      </c>
      <c r="H420" s="580">
        <v>561.5</v>
      </c>
      <c r="I420" s="579">
        <v>784230000</v>
      </c>
      <c r="J420" s="580">
        <v>0</v>
      </c>
      <c r="K420" s="580">
        <v>0</v>
      </c>
      <c r="L420" s="580">
        <v>0</v>
      </c>
      <c r="M420" s="581">
        <v>0</v>
      </c>
      <c r="N420" s="97"/>
      <c r="O420" s="97"/>
      <c r="P420" s="97"/>
      <c r="Q420" s="97"/>
      <c r="R420" s="97"/>
      <c r="S420" s="97"/>
      <c r="T420" s="97"/>
      <c r="U420" s="97"/>
      <c r="V420" s="97"/>
      <c r="W420" s="97"/>
      <c r="X420" s="97"/>
      <c r="Y420" s="97"/>
    </row>
    <row r="421" spans="1:25" s="94" customFormat="1" ht="17.100000000000001" customHeight="1">
      <c r="A421" s="589" t="s">
        <v>662</v>
      </c>
      <c r="B421" s="580">
        <f t="shared" si="38"/>
        <v>0</v>
      </c>
      <c r="C421" s="580">
        <f t="shared" si="38"/>
        <v>0</v>
      </c>
      <c r="D421" s="580">
        <f t="shared" si="38"/>
        <v>0</v>
      </c>
      <c r="E421" s="579">
        <f t="shared" si="38"/>
        <v>0</v>
      </c>
      <c r="F421" s="580">
        <v>0</v>
      </c>
      <c r="G421" s="580">
        <v>0</v>
      </c>
      <c r="H421" s="580">
        <v>0</v>
      </c>
      <c r="I421" s="579">
        <v>0</v>
      </c>
      <c r="J421" s="580">
        <v>0</v>
      </c>
      <c r="K421" s="580">
        <v>0</v>
      </c>
      <c r="L421" s="580">
        <v>0</v>
      </c>
      <c r="M421" s="581">
        <v>0</v>
      </c>
      <c r="N421" s="97"/>
      <c r="O421" s="97"/>
      <c r="P421" s="97"/>
      <c r="Q421" s="97"/>
      <c r="R421" s="97"/>
      <c r="S421" s="97"/>
      <c r="T421" s="97"/>
      <c r="U421" s="97"/>
      <c r="V421" s="97"/>
      <c r="W421" s="97"/>
      <c r="X421" s="97"/>
      <c r="Y421" s="97"/>
    </row>
    <row r="422" spans="1:25" s="94" customFormat="1" ht="17.100000000000001" customHeight="1">
      <c r="A422" s="589" t="s">
        <v>663</v>
      </c>
      <c r="B422" s="580">
        <f t="shared" si="38"/>
        <v>139</v>
      </c>
      <c r="C422" s="580">
        <f t="shared" si="38"/>
        <v>225663.67000000007</v>
      </c>
      <c r="D422" s="580">
        <f t="shared" si="38"/>
        <v>93318.795000000013</v>
      </c>
      <c r="E422" s="579">
        <f t="shared" si="38"/>
        <v>59887303197</v>
      </c>
      <c r="F422" s="580">
        <v>55</v>
      </c>
      <c r="G422" s="580">
        <v>218912.55000000008</v>
      </c>
      <c r="H422" s="580">
        <v>93168.795000000013</v>
      </c>
      <c r="I422" s="579">
        <v>59823303197</v>
      </c>
      <c r="J422" s="580">
        <v>84</v>
      </c>
      <c r="K422" s="580">
        <v>6751.1200000000017</v>
      </c>
      <c r="L422" s="580">
        <v>150</v>
      </c>
      <c r="M422" s="581">
        <v>64000000</v>
      </c>
      <c r="N422" s="97"/>
      <c r="O422" s="97"/>
      <c r="P422" s="97"/>
      <c r="Q422" s="97"/>
      <c r="R422" s="97"/>
      <c r="S422" s="97"/>
      <c r="T422" s="97"/>
      <c r="U422" s="97"/>
      <c r="V422" s="97"/>
      <c r="W422" s="97"/>
      <c r="X422" s="97"/>
      <c r="Y422" s="97"/>
    </row>
    <row r="423" spans="1:25" s="94" customFormat="1" ht="17.100000000000001" customHeight="1">
      <c r="A423" s="589" t="s">
        <v>664</v>
      </c>
      <c r="B423" s="580">
        <f t="shared" si="38"/>
        <v>2</v>
      </c>
      <c r="C423" s="580">
        <f t="shared" si="38"/>
        <v>15475.13</v>
      </c>
      <c r="D423" s="580">
        <f t="shared" si="38"/>
        <v>0</v>
      </c>
      <c r="E423" s="579">
        <f t="shared" si="38"/>
        <v>0</v>
      </c>
      <c r="F423" s="580">
        <v>2</v>
      </c>
      <c r="G423" s="580">
        <v>15475.13</v>
      </c>
      <c r="H423" s="580">
        <v>0</v>
      </c>
      <c r="I423" s="579">
        <v>0</v>
      </c>
      <c r="J423" s="580">
        <v>0</v>
      </c>
      <c r="K423" s="580">
        <v>0</v>
      </c>
      <c r="L423" s="580">
        <v>0</v>
      </c>
      <c r="M423" s="581">
        <v>0</v>
      </c>
      <c r="N423" s="97"/>
      <c r="O423" s="97"/>
      <c r="P423" s="97"/>
      <c r="Q423" s="97"/>
      <c r="R423" s="97"/>
      <c r="S423" s="97"/>
      <c r="T423" s="97"/>
      <c r="U423" s="97"/>
      <c r="V423" s="97"/>
      <c r="W423" s="97"/>
      <c r="X423" s="97"/>
      <c r="Y423" s="97"/>
    </row>
    <row r="424" spans="1:25" s="94" customFormat="1" ht="17.100000000000001" customHeight="1">
      <c r="A424" s="589" t="s">
        <v>665</v>
      </c>
      <c r="B424" s="580">
        <f t="shared" si="38"/>
        <v>3</v>
      </c>
      <c r="C424" s="580">
        <f t="shared" si="38"/>
        <v>110.14999999999999</v>
      </c>
      <c r="D424" s="580">
        <f t="shared" si="38"/>
        <v>181.7</v>
      </c>
      <c r="E424" s="579">
        <f t="shared" si="38"/>
        <v>3286716649</v>
      </c>
      <c r="F424" s="580">
        <v>1</v>
      </c>
      <c r="G424" s="580">
        <v>72.349999999999994</v>
      </c>
      <c r="H424" s="580">
        <v>143.9</v>
      </c>
      <c r="I424" s="579">
        <v>3260256649</v>
      </c>
      <c r="J424" s="580">
        <v>2</v>
      </c>
      <c r="K424" s="580">
        <v>37.799999999999997</v>
      </c>
      <c r="L424" s="580">
        <v>37.799999999999997</v>
      </c>
      <c r="M424" s="581">
        <v>26460000</v>
      </c>
      <c r="N424" s="97"/>
      <c r="O424" s="97"/>
      <c r="P424" s="97"/>
      <c r="Q424" s="97"/>
      <c r="R424" s="97"/>
      <c r="S424" s="97"/>
      <c r="T424" s="97"/>
      <c r="U424" s="97"/>
      <c r="V424" s="97"/>
      <c r="W424" s="97"/>
      <c r="X424" s="97"/>
      <c r="Y424" s="97"/>
    </row>
    <row r="425" spans="1:25" s="94" customFormat="1" ht="17.100000000000001" customHeight="1">
      <c r="A425" s="589" t="s">
        <v>666</v>
      </c>
      <c r="B425" s="580">
        <f t="shared" si="38"/>
        <v>0</v>
      </c>
      <c r="C425" s="580">
        <f t="shared" si="38"/>
        <v>0</v>
      </c>
      <c r="D425" s="580">
        <f t="shared" si="38"/>
        <v>0</v>
      </c>
      <c r="E425" s="579">
        <f t="shared" si="38"/>
        <v>0</v>
      </c>
      <c r="F425" s="580">
        <v>0</v>
      </c>
      <c r="G425" s="580">
        <v>0</v>
      </c>
      <c r="H425" s="580">
        <v>0</v>
      </c>
      <c r="I425" s="579">
        <v>0</v>
      </c>
      <c r="J425" s="580">
        <v>0</v>
      </c>
      <c r="K425" s="580">
        <v>0</v>
      </c>
      <c r="L425" s="580">
        <v>0</v>
      </c>
      <c r="M425" s="581">
        <v>0</v>
      </c>
      <c r="N425" s="97"/>
      <c r="O425" s="97"/>
      <c r="P425" s="97"/>
      <c r="Q425" s="97"/>
      <c r="R425" s="97"/>
      <c r="S425" s="97"/>
      <c r="T425" s="97"/>
      <c r="U425" s="97"/>
      <c r="V425" s="97"/>
      <c r="W425" s="97"/>
      <c r="X425" s="97"/>
      <c r="Y425" s="97"/>
    </row>
    <row r="426" spans="1:25" s="94" customFormat="1" ht="17.100000000000001" customHeight="1">
      <c r="A426" s="589" t="s">
        <v>553</v>
      </c>
      <c r="B426" s="580">
        <f t="shared" si="38"/>
        <v>18</v>
      </c>
      <c r="C426" s="580">
        <f t="shared" si="38"/>
        <v>40538.770000000004</v>
      </c>
      <c r="D426" s="580">
        <f t="shared" si="38"/>
        <v>857323.10399999993</v>
      </c>
      <c r="E426" s="579">
        <f t="shared" si="38"/>
        <v>1437230569</v>
      </c>
      <c r="F426" s="580">
        <v>18</v>
      </c>
      <c r="G426" s="580">
        <v>40538.770000000004</v>
      </c>
      <c r="H426" s="580">
        <v>857323.10399999993</v>
      </c>
      <c r="I426" s="579">
        <v>1437230569</v>
      </c>
      <c r="J426" s="580">
        <v>0</v>
      </c>
      <c r="K426" s="580">
        <v>0</v>
      </c>
      <c r="L426" s="580">
        <v>0</v>
      </c>
      <c r="M426" s="581">
        <v>0</v>
      </c>
      <c r="N426" s="97"/>
      <c r="O426" s="97"/>
      <c r="P426" s="97"/>
      <c r="Q426" s="97"/>
      <c r="R426" s="97"/>
      <c r="S426" s="97"/>
      <c r="T426" s="97"/>
      <c r="U426" s="97"/>
      <c r="V426" s="97"/>
      <c r="W426" s="97"/>
      <c r="X426" s="97"/>
      <c r="Y426" s="97"/>
    </row>
    <row r="427" spans="1:25" s="94" customFormat="1" ht="17.100000000000001" customHeight="1">
      <c r="A427" s="589" t="s">
        <v>667</v>
      </c>
      <c r="B427" s="580">
        <f t="shared" si="38"/>
        <v>45</v>
      </c>
      <c r="C427" s="580">
        <f t="shared" si="38"/>
        <v>122185.95999999999</v>
      </c>
      <c r="D427" s="580">
        <f t="shared" si="38"/>
        <v>97858.79071999999</v>
      </c>
      <c r="E427" s="579">
        <f t="shared" si="38"/>
        <v>19825634710</v>
      </c>
      <c r="F427" s="580">
        <v>15</v>
      </c>
      <c r="G427" s="580">
        <v>36554.750000000007</v>
      </c>
      <c r="H427" s="580">
        <v>34903.606000000007</v>
      </c>
      <c r="I427" s="579">
        <v>1152099850</v>
      </c>
      <c r="J427" s="580">
        <v>30</v>
      </c>
      <c r="K427" s="580">
        <v>85631.209999999992</v>
      </c>
      <c r="L427" s="580">
        <v>62955.18471999999</v>
      </c>
      <c r="M427" s="581">
        <v>18673534860</v>
      </c>
      <c r="N427" s="97"/>
      <c r="O427" s="97"/>
      <c r="P427" s="97"/>
      <c r="Q427" s="97"/>
      <c r="R427" s="97"/>
      <c r="S427" s="97"/>
      <c r="T427" s="97"/>
      <c r="U427" s="97"/>
      <c r="V427" s="97"/>
      <c r="W427" s="97"/>
      <c r="X427" s="97"/>
      <c r="Y427" s="97"/>
    </row>
    <row r="428" spans="1:25" s="94" customFormat="1" ht="17.100000000000001" customHeight="1">
      <c r="A428" s="589" t="s">
        <v>668</v>
      </c>
      <c r="B428" s="580">
        <f t="shared" si="38"/>
        <v>9</v>
      </c>
      <c r="C428" s="580">
        <f t="shared" si="38"/>
        <v>26258.5</v>
      </c>
      <c r="D428" s="580">
        <f t="shared" si="38"/>
        <v>26233.124</v>
      </c>
      <c r="E428" s="579">
        <f t="shared" si="38"/>
        <v>3561389810</v>
      </c>
      <c r="F428" s="580">
        <v>3</v>
      </c>
      <c r="G428" s="580">
        <v>14535.460000000001</v>
      </c>
      <c r="H428" s="580">
        <v>14377.683999999999</v>
      </c>
      <c r="I428" s="579">
        <v>1725322080</v>
      </c>
      <c r="J428" s="580">
        <v>6</v>
      </c>
      <c r="K428" s="580">
        <v>11723.04</v>
      </c>
      <c r="L428" s="580">
        <v>11855.44</v>
      </c>
      <c r="M428" s="581">
        <v>1836067730</v>
      </c>
      <c r="N428" s="97"/>
      <c r="O428" s="97"/>
      <c r="P428" s="97"/>
      <c r="Q428" s="97"/>
      <c r="R428" s="97"/>
      <c r="S428" s="97"/>
      <c r="T428" s="97"/>
      <c r="U428" s="97"/>
      <c r="V428" s="97"/>
      <c r="W428" s="97"/>
      <c r="X428" s="97"/>
      <c r="Y428" s="97"/>
    </row>
    <row r="429" spans="1:25" s="94" customFormat="1" ht="17.100000000000001" customHeight="1">
      <c r="A429" s="589" t="s">
        <v>669</v>
      </c>
      <c r="B429" s="580">
        <f t="shared" si="38"/>
        <v>41</v>
      </c>
      <c r="C429" s="580">
        <f t="shared" si="38"/>
        <v>61197.370000000017</v>
      </c>
      <c r="D429" s="580">
        <f t="shared" si="38"/>
        <v>51503.109000000004</v>
      </c>
      <c r="E429" s="579">
        <f t="shared" si="38"/>
        <v>2368699285</v>
      </c>
      <c r="F429" s="580">
        <v>37</v>
      </c>
      <c r="G429" s="580">
        <v>59405.370000000017</v>
      </c>
      <c r="H429" s="580">
        <v>49730.209000000003</v>
      </c>
      <c r="I429" s="579">
        <v>506036785</v>
      </c>
      <c r="J429" s="580">
        <v>4</v>
      </c>
      <c r="K429" s="580">
        <v>1792</v>
      </c>
      <c r="L429" s="580">
        <v>1772.9</v>
      </c>
      <c r="M429" s="581">
        <v>1862662500</v>
      </c>
      <c r="N429" s="97"/>
      <c r="O429" s="97"/>
      <c r="P429" s="97"/>
      <c r="Q429" s="97"/>
      <c r="R429" s="97"/>
      <c r="S429" s="97"/>
      <c r="T429" s="97"/>
      <c r="U429" s="97"/>
      <c r="V429" s="97"/>
      <c r="W429" s="97"/>
      <c r="X429" s="97"/>
      <c r="Y429" s="97"/>
    </row>
    <row r="430" spans="1:25" s="94" customFormat="1" ht="17.100000000000001" customHeight="1" thickBot="1">
      <c r="A430" s="590" t="s">
        <v>670</v>
      </c>
      <c r="B430" s="585">
        <f t="shared" si="38"/>
        <v>38</v>
      </c>
      <c r="C430" s="585">
        <f t="shared" si="38"/>
        <v>8089.119999999999</v>
      </c>
      <c r="D430" s="585">
        <f t="shared" si="38"/>
        <v>0</v>
      </c>
      <c r="E430" s="584">
        <f t="shared" si="38"/>
        <v>0</v>
      </c>
      <c r="F430" s="585">
        <v>9</v>
      </c>
      <c r="G430" s="585">
        <v>5636.369999999999</v>
      </c>
      <c r="H430" s="585">
        <v>0</v>
      </c>
      <c r="I430" s="584">
        <v>0</v>
      </c>
      <c r="J430" s="585">
        <v>29</v>
      </c>
      <c r="K430" s="585">
        <v>2452.7499999999995</v>
      </c>
      <c r="L430" s="585">
        <v>0</v>
      </c>
      <c r="M430" s="586">
        <v>0</v>
      </c>
    </row>
    <row r="431" spans="1:25" s="94" customFormat="1" ht="18" customHeight="1">
      <c r="A431" s="98"/>
      <c r="B431" s="101"/>
      <c r="C431" s="101"/>
      <c r="D431" s="101"/>
      <c r="E431" s="102"/>
      <c r="F431" s="103"/>
      <c r="G431" s="103"/>
      <c r="H431" s="103"/>
      <c r="I431" s="104"/>
      <c r="J431" s="103"/>
      <c r="K431" s="103"/>
      <c r="L431" s="103"/>
      <c r="M431" s="104"/>
    </row>
    <row r="432" spans="1:25" s="95" customFormat="1" ht="18" customHeight="1" thickBot="1">
      <c r="A432" s="571" t="s">
        <v>627</v>
      </c>
      <c r="B432" s="99"/>
      <c r="C432" s="99"/>
      <c r="D432" s="99"/>
      <c r="E432" s="100"/>
      <c r="F432" s="99"/>
      <c r="G432" s="99"/>
      <c r="H432" s="99"/>
      <c r="I432" s="100"/>
      <c r="J432" s="99"/>
      <c r="K432" s="99"/>
      <c r="L432" s="99"/>
      <c r="M432" s="100"/>
    </row>
    <row r="433" spans="1:25" s="96" customFormat="1" ht="18" customHeight="1">
      <c r="A433" s="807" t="s">
        <v>10</v>
      </c>
      <c r="B433" s="809" t="s">
        <v>555</v>
      </c>
      <c r="C433" s="809"/>
      <c r="D433" s="809"/>
      <c r="E433" s="809"/>
      <c r="F433" s="809" t="s">
        <v>566</v>
      </c>
      <c r="G433" s="809"/>
      <c r="H433" s="809"/>
      <c r="I433" s="809"/>
      <c r="J433" s="809" t="s">
        <v>567</v>
      </c>
      <c r="K433" s="809"/>
      <c r="L433" s="809"/>
      <c r="M433" s="810"/>
    </row>
    <row r="434" spans="1:25" s="94" customFormat="1" ht="50.1" customHeight="1" thickBot="1">
      <c r="A434" s="808"/>
      <c r="B434" s="573" t="s">
        <v>550</v>
      </c>
      <c r="C434" s="573" t="s">
        <v>568</v>
      </c>
      <c r="D434" s="573" t="s">
        <v>551</v>
      </c>
      <c r="E434" s="549" t="s">
        <v>569</v>
      </c>
      <c r="F434" s="573" t="s">
        <v>550</v>
      </c>
      <c r="G434" s="573" t="s">
        <v>568</v>
      </c>
      <c r="H434" s="573" t="s">
        <v>551</v>
      </c>
      <c r="I434" s="549" t="s">
        <v>569</v>
      </c>
      <c r="J434" s="573" t="s">
        <v>80</v>
      </c>
      <c r="K434" s="573" t="s">
        <v>568</v>
      </c>
      <c r="L434" s="573" t="s">
        <v>74</v>
      </c>
      <c r="M434" s="551" t="s">
        <v>81</v>
      </c>
      <c r="N434" s="97"/>
      <c r="O434" s="97"/>
      <c r="P434" s="97"/>
      <c r="Q434" s="97"/>
      <c r="R434" s="97"/>
      <c r="S434" s="97"/>
      <c r="T434" s="97"/>
      <c r="U434" s="97"/>
      <c r="V434" s="97"/>
      <c r="W434" s="97"/>
      <c r="X434" s="97"/>
      <c r="Y434" s="97"/>
    </row>
    <row r="435" spans="1:25" s="94" customFormat="1" ht="17.100000000000001" customHeight="1" thickBot="1">
      <c r="A435" s="587" t="s">
        <v>555</v>
      </c>
      <c r="B435" s="576">
        <f t="shared" ref="B435:M435" si="39">SUM(B436:B463)</f>
        <v>475</v>
      </c>
      <c r="C435" s="576">
        <f t="shared" si="39"/>
        <v>9048448.8800000008</v>
      </c>
      <c r="D435" s="576">
        <f t="shared" si="39"/>
        <v>5060117.9501999989</v>
      </c>
      <c r="E435" s="575">
        <f t="shared" si="39"/>
        <v>352530221713</v>
      </c>
      <c r="F435" s="576">
        <f t="shared" si="39"/>
        <v>335</v>
      </c>
      <c r="G435" s="576">
        <f t="shared" si="39"/>
        <v>8519912.9600000028</v>
      </c>
      <c r="H435" s="576">
        <f t="shared" si="39"/>
        <v>5009473.4739999995</v>
      </c>
      <c r="I435" s="575">
        <f t="shared" si="39"/>
        <v>326442445637</v>
      </c>
      <c r="J435" s="576">
        <f t="shared" si="39"/>
        <v>140</v>
      </c>
      <c r="K435" s="576">
        <f t="shared" si="39"/>
        <v>528535.92000000004</v>
      </c>
      <c r="L435" s="576">
        <f t="shared" si="39"/>
        <v>50644.476199999997</v>
      </c>
      <c r="M435" s="577">
        <f t="shared" si="39"/>
        <v>26087776076</v>
      </c>
      <c r="N435" s="97"/>
      <c r="O435" s="97"/>
      <c r="P435" s="97"/>
      <c r="Q435" s="97"/>
      <c r="R435" s="97"/>
      <c r="S435" s="97"/>
      <c r="T435" s="97"/>
      <c r="U435" s="97"/>
      <c r="V435" s="97"/>
      <c r="W435" s="97"/>
      <c r="X435" s="97"/>
      <c r="Y435" s="97"/>
    </row>
    <row r="436" spans="1:25" s="94" customFormat="1" ht="17.100000000000001" customHeight="1" thickTop="1">
      <c r="A436" s="588" t="s">
        <v>552</v>
      </c>
      <c r="B436" s="580">
        <f t="shared" ref="B436:E451" si="40">SUM(F436,J436)</f>
        <v>2</v>
      </c>
      <c r="C436" s="580">
        <f t="shared" si="40"/>
        <v>24541.399999999998</v>
      </c>
      <c r="D436" s="580">
        <f t="shared" si="40"/>
        <v>0</v>
      </c>
      <c r="E436" s="579">
        <f t="shared" si="40"/>
        <v>0</v>
      </c>
      <c r="F436" s="580">
        <v>2</v>
      </c>
      <c r="G436" s="580">
        <v>24541.399999999998</v>
      </c>
      <c r="H436" s="580">
        <v>0</v>
      </c>
      <c r="I436" s="579">
        <v>0</v>
      </c>
      <c r="J436" s="580">
        <v>0</v>
      </c>
      <c r="K436" s="580">
        <v>0</v>
      </c>
      <c r="L436" s="580">
        <v>0</v>
      </c>
      <c r="M436" s="581">
        <v>0</v>
      </c>
      <c r="N436" s="97"/>
      <c r="O436" s="97"/>
      <c r="P436" s="97"/>
      <c r="Q436" s="97"/>
      <c r="R436" s="97"/>
      <c r="S436" s="97"/>
      <c r="T436" s="97"/>
      <c r="U436" s="97"/>
      <c r="V436" s="97"/>
      <c r="W436" s="97"/>
      <c r="X436" s="97"/>
      <c r="Y436" s="97"/>
    </row>
    <row r="437" spans="1:25" s="94" customFormat="1" ht="17.100000000000001" customHeight="1">
      <c r="A437" s="589" t="s">
        <v>632</v>
      </c>
      <c r="B437" s="580">
        <f t="shared" si="40"/>
        <v>0</v>
      </c>
      <c r="C437" s="580">
        <f t="shared" si="40"/>
        <v>0</v>
      </c>
      <c r="D437" s="580">
        <f t="shared" si="40"/>
        <v>0</v>
      </c>
      <c r="E437" s="579">
        <f t="shared" si="40"/>
        <v>0</v>
      </c>
      <c r="F437" s="580">
        <v>0</v>
      </c>
      <c r="G437" s="580">
        <v>0</v>
      </c>
      <c r="H437" s="580">
        <v>0</v>
      </c>
      <c r="I437" s="579">
        <v>0</v>
      </c>
      <c r="J437" s="580">
        <v>0</v>
      </c>
      <c r="K437" s="580">
        <v>0</v>
      </c>
      <c r="L437" s="580">
        <v>0</v>
      </c>
      <c r="M437" s="581">
        <v>0</v>
      </c>
      <c r="N437" s="97"/>
      <c r="O437" s="97"/>
      <c r="P437" s="97"/>
      <c r="Q437" s="97"/>
      <c r="R437" s="97"/>
      <c r="S437" s="97"/>
      <c r="T437" s="97"/>
      <c r="U437" s="97"/>
      <c r="V437" s="97"/>
      <c r="W437" s="97"/>
      <c r="X437" s="97"/>
      <c r="Y437" s="97"/>
    </row>
    <row r="438" spans="1:25" s="94" customFormat="1" ht="17.100000000000001" customHeight="1">
      <c r="A438" s="589" t="s">
        <v>554</v>
      </c>
      <c r="B438" s="580">
        <f t="shared" si="40"/>
        <v>30</v>
      </c>
      <c r="C438" s="580">
        <f t="shared" si="40"/>
        <v>23269.120000000003</v>
      </c>
      <c r="D438" s="580">
        <f t="shared" si="40"/>
        <v>13324.518</v>
      </c>
      <c r="E438" s="579">
        <f t="shared" si="40"/>
        <v>6847895226</v>
      </c>
      <c r="F438" s="580">
        <v>30</v>
      </c>
      <c r="G438" s="580">
        <v>23269.120000000003</v>
      </c>
      <c r="H438" s="580">
        <v>13324.518</v>
      </c>
      <c r="I438" s="579">
        <v>6847895226</v>
      </c>
      <c r="J438" s="580">
        <v>0</v>
      </c>
      <c r="K438" s="580">
        <v>0</v>
      </c>
      <c r="L438" s="580">
        <v>0</v>
      </c>
      <c r="M438" s="581">
        <v>0</v>
      </c>
      <c r="N438" s="97"/>
      <c r="O438" s="97"/>
      <c r="P438" s="97"/>
      <c r="Q438" s="97"/>
      <c r="R438" s="97"/>
      <c r="S438" s="97"/>
      <c r="T438" s="97"/>
      <c r="U438" s="97"/>
      <c r="V438" s="97"/>
      <c r="W438" s="97"/>
      <c r="X438" s="97"/>
      <c r="Y438" s="97"/>
    </row>
    <row r="439" spans="1:25" s="94" customFormat="1" ht="17.100000000000001" customHeight="1">
      <c r="A439" s="589" t="s">
        <v>633</v>
      </c>
      <c r="B439" s="580">
        <f t="shared" si="40"/>
        <v>6</v>
      </c>
      <c r="C439" s="580">
        <f t="shared" si="40"/>
        <v>97631.17</v>
      </c>
      <c r="D439" s="580">
        <f t="shared" si="40"/>
        <v>89605.569000000003</v>
      </c>
      <c r="E439" s="579">
        <f t="shared" si="40"/>
        <v>68810137660</v>
      </c>
      <c r="F439" s="580">
        <v>6</v>
      </c>
      <c r="G439" s="580">
        <v>97631.17</v>
      </c>
      <c r="H439" s="580">
        <v>89605.569000000003</v>
      </c>
      <c r="I439" s="579">
        <v>68810137660</v>
      </c>
      <c r="J439" s="580">
        <v>0</v>
      </c>
      <c r="K439" s="580">
        <v>0</v>
      </c>
      <c r="L439" s="580">
        <v>0</v>
      </c>
      <c r="M439" s="581">
        <v>0</v>
      </c>
      <c r="N439" s="97"/>
      <c r="O439" s="97"/>
      <c r="P439" s="97"/>
      <c r="Q439" s="97"/>
      <c r="R439" s="97"/>
      <c r="S439" s="97"/>
      <c r="T439" s="97"/>
      <c r="U439" s="97"/>
      <c r="V439" s="97"/>
      <c r="W439" s="97"/>
      <c r="X439" s="97"/>
      <c r="Y439" s="97"/>
    </row>
    <row r="440" spans="1:25" s="94" customFormat="1" ht="17.100000000000001" customHeight="1">
      <c r="A440" s="589" t="s">
        <v>634</v>
      </c>
      <c r="B440" s="580">
        <f t="shared" si="40"/>
        <v>104</v>
      </c>
      <c r="C440" s="580">
        <f t="shared" si="40"/>
        <v>148812.48999999993</v>
      </c>
      <c r="D440" s="580">
        <f t="shared" si="40"/>
        <v>98629.891200000013</v>
      </c>
      <c r="E440" s="579">
        <f t="shared" si="40"/>
        <v>45278434784</v>
      </c>
      <c r="F440" s="580">
        <v>82</v>
      </c>
      <c r="G440" s="580">
        <v>128769.40999999995</v>
      </c>
      <c r="H440" s="580">
        <v>74476.875000000015</v>
      </c>
      <c r="I440" s="579">
        <v>28351260716</v>
      </c>
      <c r="J440" s="580">
        <v>22</v>
      </c>
      <c r="K440" s="580">
        <v>20043.080000000002</v>
      </c>
      <c r="L440" s="580">
        <v>24153.016199999998</v>
      </c>
      <c r="M440" s="581">
        <v>16927174068</v>
      </c>
      <c r="N440" s="97"/>
      <c r="O440" s="97"/>
      <c r="P440" s="97"/>
      <c r="Q440" s="97"/>
      <c r="R440" s="97"/>
      <c r="S440" s="97"/>
      <c r="T440" s="97"/>
      <c r="U440" s="97"/>
      <c r="V440" s="97"/>
      <c r="W440" s="97"/>
      <c r="X440" s="97"/>
      <c r="Y440" s="97"/>
    </row>
    <row r="441" spans="1:25" s="94" customFormat="1" ht="17.100000000000001" customHeight="1">
      <c r="A441" s="589" t="s">
        <v>635</v>
      </c>
      <c r="B441" s="580">
        <f t="shared" si="40"/>
        <v>0</v>
      </c>
      <c r="C441" s="580">
        <f t="shared" si="40"/>
        <v>0</v>
      </c>
      <c r="D441" s="580">
        <f t="shared" si="40"/>
        <v>0</v>
      </c>
      <c r="E441" s="579">
        <f t="shared" si="40"/>
        <v>0</v>
      </c>
      <c r="F441" s="580">
        <v>0</v>
      </c>
      <c r="G441" s="580">
        <v>0</v>
      </c>
      <c r="H441" s="580">
        <v>0</v>
      </c>
      <c r="I441" s="579">
        <v>0</v>
      </c>
      <c r="J441" s="580">
        <v>0</v>
      </c>
      <c r="K441" s="580">
        <v>0</v>
      </c>
      <c r="L441" s="580">
        <v>0</v>
      </c>
      <c r="M441" s="581">
        <v>0</v>
      </c>
      <c r="N441" s="97"/>
      <c r="O441" s="97"/>
      <c r="P441" s="97"/>
      <c r="Q441" s="97"/>
      <c r="R441" s="97"/>
      <c r="S441" s="97"/>
      <c r="T441" s="97"/>
      <c r="U441" s="97"/>
      <c r="V441" s="97"/>
      <c r="W441" s="97"/>
      <c r="X441" s="97"/>
      <c r="Y441" s="97"/>
    </row>
    <row r="442" spans="1:25" s="94" customFormat="1" ht="17.100000000000001" customHeight="1">
      <c r="A442" s="589" t="s">
        <v>636</v>
      </c>
      <c r="B442" s="580">
        <f t="shared" si="40"/>
        <v>7</v>
      </c>
      <c r="C442" s="580">
        <f t="shared" si="40"/>
        <v>5036805.9000000004</v>
      </c>
      <c r="D442" s="580">
        <f t="shared" si="40"/>
        <v>1548652.4169999999</v>
      </c>
      <c r="E442" s="579">
        <f t="shared" si="40"/>
        <v>12932143111</v>
      </c>
      <c r="F442" s="580">
        <v>7</v>
      </c>
      <c r="G442" s="580">
        <v>5036805.9000000004</v>
      </c>
      <c r="H442" s="580">
        <v>1548652.4169999999</v>
      </c>
      <c r="I442" s="579">
        <v>12932143111</v>
      </c>
      <c r="J442" s="580">
        <v>0</v>
      </c>
      <c r="K442" s="580">
        <v>0</v>
      </c>
      <c r="L442" s="580">
        <v>0</v>
      </c>
      <c r="M442" s="581">
        <v>0</v>
      </c>
      <c r="N442" s="97"/>
      <c r="O442" s="97"/>
      <c r="P442" s="97"/>
      <c r="Q442" s="97"/>
      <c r="R442" s="97"/>
      <c r="S442" s="97"/>
      <c r="T442" s="97"/>
      <c r="U442" s="97"/>
      <c r="V442" s="97"/>
      <c r="W442" s="97"/>
      <c r="X442" s="97"/>
      <c r="Y442" s="97"/>
    </row>
    <row r="443" spans="1:25" s="94" customFormat="1" ht="17.100000000000001" customHeight="1">
      <c r="A443" s="589" t="s">
        <v>637</v>
      </c>
      <c r="B443" s="580">
        <f t="shared" si="40"/>
        <v>16</v>
      </c>
      <c r="C443" s="580">
        <f t="shared" si="40"/>
        <v>678268.5</v>
      </c>
      <c r="D443" s="580">
        <f t="shared" si="40"/>
        <v>1072533.7459999998</v>
      </c>
      <c r="E443" s="579">
        <f t="shared" si="40"/>
        <v>87279804329</v>
      </c>
      <c r="F443" s="580">
        <v>16</v>
      </c>
      <c r="G443" s="580">
        <v>678268.5</v>
      </c>
      <c r="H443" s="580">
        <v>1072533.7459999998</v>
      </c>
      <c r="I443" s="579">
        <v>87279804329</v>
      </c>
      <c r="J443" s="580">
        <v>0</v>
      </c>
      <c r="K443" s="580">
        <v>0</v>
      </c>
      <c r="L443" s="580">
        <v>0</v>
      </c>
      <c r="M443" s="581">
        <v>0</v>
      </c>
      <c r="N443" s="97"/>
      <c r="O443" s="97"/>
      <c r="P443" s="97"/>
      <c r="Q443" s="97"/>
      <c r="R443" s="97"/>
      <c r="S443" s="97"/>
      <c r="T443" s="97"/>
      <c r="U443" s="97"/>
      <c r="V443" s="97"/>
      <c r="W443" s="97"/>
      <c r="X443" s="97"/>
      <c r="Y443" s="97"/>
    </row>
    <row r="444" spans="1:25" s="94" customFormat="1" ht="17.100000000000001" customHeight="1">
      <c r="A444" s="589" t="s">
        <v>638</v>
      </c>
      <c r="B444" s="580">
        <f t="shared" si="40"/>
        <v>2</v>
      </c>
      <c r="C444" s="580">
        <f t="shared" si="40"/>
        <v>2475.5</v>
      </c>
      <c r="D444" s="580">
        <f t="shared" si="40"/>
        <v>171.02</v>
      </c>
      <c r="E444" s="579">
        <f t="shared" si="40"/>
        <v>20693420</v>
      </c>
      <c r="F444" s="580">
        <v>2</v>
      </c>
      <c r="G444" s="580">
        <v>2475.5</v>
      </c>
      <c r="H444" s="580">
        <v>171.02</v>
      </c>
      <c r="I444" s="579">
        <v>20693420</v>
      </c>
      <c r="J444" s="580">
        <v>0</v>
      </c>
      <c r="K444" s="580">
        <v>0</v>
      </c>
      <c r="L444" s="580">
        <v>0</v>
      </c>
      <c r="M444" s="581">
        <v>0</v>
      </c>
      <c r="N444" s="97"/>
      <c r="O444" s="97"/>
      <c r="P444" s="97"/>
      <c r="Q444" s="97"/>
      <c r="R444" s="97"/>
      <c r="S444" s="97"/>
      <c r="T444" s="97"/>
      <c r="U444" s="97"/>
      <c r="V444" s="97"/>
      <c r="W444" s="97"/>
      <c r="X444" s="97"/>
      <c r="Y444" s="97"/>
    </row>
    <row r="445" spans="1:25" s="94" customFormat="1" ht="17.100000000000001" customHeight="1">
      <c r="A445" s="589" t="s">
        <v>639</v>
      </c>
      <c r="B445" s="580">
        <f t="shared" si="40"/>
        <v>9</v>
      </c>
      <c r="C445" s="580">
        <f t="shared" si="40"/>
        <v>163391.49000000002</v>
      </c>
      <c r="D445" s="580">
        <f t="shared" si="40"/>
        <v>163999.32999999999</v>
      </c>
      <c r="E445" s="579">
        <f t="shared" si="40"/>
        <v>144359961</v>
      </c>
      <c r="F445" s="580">
        <v>8</v>
      </c>
      <c r="G445" s="580">
        <v>163349.36000000002</v>
      </c>
      <c r="H445" s="580">
        <v>163452.53</v>
      </c>
      <c r="I445" s="579">
        <v>118808601</v>
      </c>
      <c r="J445" s="580">
        <v>1</v>
      </c>
      <c r="K445" s="580">
        <v>42.13</v>
      </c>
      <c r="L445" s="580">
        <v>546.79999999999995</v>
      </c>
      <c r="M445" s="581">
        <v>25551360</v>
      </c>
      <c r="N445" s="97"/>
      <c r="O445" s="97"/>
      <c r="P445" s="97"/>
      <c r="Q445" s="97"/>
      <c r="R445" s="97"/>
      <c r="S445" s="97"/>
      <c r="T445" s="97"/>
      <c r="U445" s="97"/>
      <c r="V445" s="97"/>
      <c r="W445" s="97"/>
      <c r="X445" s="97"/>
      <c r="Y445" s="97"/>
    </row>
    <row r="446" spans="1:25" s="94" customFormat="1" ht="17.100000000000001" customHeight="1">
      <c r="A446" s="589" t="s">
        <v>640</v>
      </c>
      <c r="B446" s="580">
        <f t="shared" si="40"/>
        <v>13</v>
      </c>
      <c r="C446" s="580">
        <f t="shared" si="40"/>
        <v>946498.17999999993</v>
      </c>
      <c r="D446" s="580">
        <f t="shared" si="40"/>
        <v>296724.38</v>
      </c>
      <c r="E446" s="579">
        <f t="shared" si="40"/>
        <v>6238683493</v>
      </c>
      <c r="F446" s="580">
        <v>11</v>
      </c>
      <c r="G446" s="580">
        <v>486890.02999999997</v>
      </c>
      <c r="H446" s="580">
        <v>296724.38</v>
      </c>
      <c r="I446" s="579">
        <v>6238683493</v>
      </c>
      <c r="J446" s="580">
        <v>2</v>
      </c>
      <c r="K446" s="580">
        <v>459608.15</v>
      </c>
      <c r="L446" s="580">
        <v>0</v>
      </c>
      <c r="M446" s="581">
        <v>0</v>
      </c>
      <c r="N446" s="97"/>
      <c r="O446" s="97"/>
      <c r="P446" s="97"/>
      <c r="Q446" s="97"/>
      <c r="R446" s="97"/>
      <c r="S446" s="97"/>
      <c r="T446" s="97"/>
      <c r="U446" s="97"/>
      <c r="V446" s="97"/>
      <c r="W446" s="97"/>
      <c r="X446" s="97"/>
      <c r="Y446" s="97"/>
    </row>
    <row r="447" spans="1:25" s="94" customFormat="1" ht="17.100000000000001" customHeight="1">
      <c r="A447" s="589" t="s">
        <v>641</v>
      </c>
      <c r="B447" s="580">
        <f t="shared" si="40"/>
        <v>0</v>
      </c>
      <c r="C447" s="580">
        <f t="shared" si="40"/>
        <v>0</v>
      </c>
      <c r="D447" s="580">
        <f t="shared" si="40"/>
        <v>0</v>
      </c>
      <c r="E447" s="579">
        <f t="shared" si="40"/>
        <v>0</v>
      </c>
      <c r="F447" s="580">
        <v>0</v>
      </c>
      <c r="G447" s="580">
        <v>0</v>
      </c>
      <c r="H447" s="580">
        <v>0</v>
      </c>
      <c r="I447" s="579">
        <v>0</v>
      </c>
      <c r="J447" s="580">
        <v>0</v>
      </c>
      <c r="K447" s="580">
        <v>0</v>
      </c>
      <c r="L447" s="580">
        <v>0</v>
      </c>
      <c r="M447" s="581">
        <v>0</v>
      </c>
      <c r="N447" s="97"/>
      <c r="O447" s="97"/>
      <c r="P447" s="97"/>
      <c r="Q447" s="97"/>
      <c r="R447" s="97"/>
      <c r="S447" s="97"/>
      <c r="T447" s="97"/>
      <c r="U447" s="97"/>
      <c r="V447" s="97"/>
      <c r="W447" s="97"/>
      <c r="X447" s="97"/>
      <c r="Y447" s="97"/>
    </row>
    <row r="448" spans="1:25" s="94" customFormat="1" ht="17.100000000000001" customHeight="1">
      <c r="A448" s="589" t="s">
        <v>642</v>
      </c>
      <c r="B448" s="580">
        <f t="shared" si="40"/>
        <v>5</v>
      </c>
      <c r="C448" s="580">
        <f t="shared" si="40"/>
        <v>9124.73</v>
      </c>
      <c r="D448" s="580">
        <f t="shared" si="40"/>
        <v>636729.22</v>
      </c>
      <c r="E448" s="579">
        <f t="shared" si="40"/>
        <v>37327245323</v>
      </c>
      <c r="F448" s="580">
        <v>5</v>
      </c>
      <c r="G448" s="580">
        <v>9124.73</v>
      </c>
      <c r="H448" s="580">
        <v>636729.22</v>
      </c>
      <c r="I448" s="579">
        <v>37327245323</v>
      </c>
      <c r="J448" s="580">
        <v>0</v>
      </c>
      <c r="K448" s="580">
        <v>0</v>
      </c>
      <c r="L448" s="580">
        <v>0</v>
      </c>
      <c r="M448" s="581">
        <v>0</v>
      </c>
      <c r="N448" s="97"/>
      <c r="O448" s="97"/>
      <c r="P448" s="97"/>
      <c r="Q448" s="97"/>
      <c r="R448" s="97"/>
      <c r="S448" s="97"/>
      <c r="T448" s="97"/>
      <c r="U448" s="97"/>
      <c r="V448" s="97"/>
      <c r="W448" s="97"/>
      <c r="X448" s="97"/>
      <c r="Y448" s="97"/>
    </row>
    <row r="449" spans="1:25" s="94" customFormat="1" ht="17.100000000000001" customHeight="1">
      <c r="A449" s="589" t="s">
        <v>643</v>
      </c>
      <c r="B449" s="580">
        <f t="shared" si="40"/>
        <v>2</v>
      </c>
      <c r="C449" s="580">
        <f t="shared" si="40"/>
        <v>3275.98</v>
      </c>
      <c r="D449" s="580">
        <f t="shared" si="40"/>
        <v>361.05</v>
      </c>
      <c r="E449" s="579">
        <f t="shared" si="40"/>
        <v>189540000</v>
      </c>
      <c r="F449" s="580">
        <v>2</v>
      </c>
      <c r="G449" s="580">
        <v>3275.98</v>
      </c>
      <c r="H449" s="580">
        <v>361.05</v>
      </c>
      <c r="I449" s="579">
        <v>189540000</v>
      </c>
      <c r="J449" s="580">
        <v>0</v>
      </c>
      <c r="K449" s="580">
        <v>0</v>
      </c>
      <c r="L449" s="580">
        <v>0</v>
      </c>
      <c r="M449" s="581">
        <v>0</v>
      </c>
      <c r="N449" s="97"/>
      <c r="O449" s="97"/>
      <c r="P449" s="97"/>
      <c r="Q449" s="97"/>
      <c r="R449" s="97"/>
      <c r="S449" s="97"/>
      <c r="T449" s="97"/>
      <c r="U449" s="97"/>
      <c r="V449" s="97"/>
      <c r="W449" s="97"/>
      <c r="X449" s="97"/>
      <c r="Y449" s="97"/>
    </row>
    <row r="450" spans="1:25" s="94" customFormat="1" ht="17.100000000000001" customHeight="1">
      <c r="A450" s="589" t="s">
        <v>658</v>
      </c>
      <c r="B450" s="580">
        <f t="shared" si="40"/>
        <v>0</v>
      </c>
      <c r="C450" s="580">
        <f t="shared" si="40"/>
        <v>0</v>
      </c>
      <c r="D450" s="580">
        <f t="shared" si="40"/>
        <v>0</v>
      </c>
      <c r="E450" s="579">
        <f t="shared" si="40"/>
        <v>0</v>
      </c>
      <c r="F450" s="580">
        <v>0</v>
      </c>
      <c r="G450" s="580">
        <v>0</v>
      </c>
      <c r="H450" s="580">
        <v>0</v>
      </c>
      <c r="I450" s="579">
        <v>0</v>
      </c>
      <c r="J450" s="580">
        <v>0</v>
      </c>
      <c r="K450" s="580">
        <v>0</v>
      </c>
      <c r="L450" s="580">
        <v>0</v>
      </c>
      <c r="M450" s="581">
        <v>0</v>
      </c>
      <c r="N450" s="97"/>
      <c r="O450" s="97"/>
      <c r="P450" s="97"/>
      <c r="Q450" s="97"/>
      <c r="R450" s="97"/>
      <c r="S450" s="97"/>
      <c r="T450" s="97"/>
      <c r="U450" s="97"/>
      <c r="V450" s="97"/>
      <c r="W450" s="97"/>
      <c r="X450" s="97"/>
      <c r="Y450" s="97"/>
    </row>
    <row r="451" spans="1:25" s="94" customFormat="1" ht="17.100000000000001" customHeight="1">
      <c r="A451" s="589" t="s">
        <v>659</v>
      </c>
      <c r="B451" s="580">
        <f t="shared" si="40"/>
        <v>0</v>
      </c>
      <c r="C451" s="580">
        <f t="shared" si="40"/>
        <v>0</v>
      </c>
      <c r="D451" s="580">
        <f t="shared" si="40"/>
        <v>0</v>
      </c>
      <c r="E451" s="579">
        <f t="shared" si="40"/>
        <v>0</v>
      </c>
      <c r="F451" s="580">
        <v>0</v>
      </c>
      <c r="G451" s="580">
        <v>0</v>
      </c>
      <c r="H451" s="580">
        <v>0</v>
      </c>
      <c r="I451" s="579">
        <v>0</v>
      </c>
      <c r="J451" s="580">
        <v>0</v>
      </c>
      <c r="K451" s="580">
        <v>0</v>
      </c>
      <c r="L451" s="580">
        <v>0</v>
      </c>
      <c r="M451" s="581">
        <v>0</v>
      </c>
      <c r="N451" s="97"/>
      <c r="O451" s="97"/>
      <c r="P451" s="97"/>
      <c r="Q451" s="97"/>
      <c r="R451" s="97"/>
      <c r="S451" s="97"/>
      <c r="T451" s="97"/>
      <c r="U451" s="97"/>
      <c r="V451" s="97"/>
      <c r="W451" s="97"/>
      <c r="X451" s="97"/>
      <c r="Y451" s="97"/>
    </row>
    <row r="452" spans="1:25" s="94" customFormat="1" ht="17.100000000000001" customHeight="1">
      <c r="A452" s="589" t="s">
        <v>660</v>
      </c>
      <c r="B452" s="580">
        <f t="shared" ref="B452:E463" si="41">SUM(F452,J452)</f>
        <v>63</v>
      </c>
      <c r="C452" s="580">
        <f t="shared" si="41"/>
        <v>815165.2300000001</v>
      </c>
      <c r="D452" s="580">
        <f t="shared" si="41"/>
        <v>369365.56000000006</v>
      </c>
      <c r="E452" s="579">
        <f t="shared" si="41"/>
        <v>10452478138</v>
      </c>
      <c r="F452" s="580">
        <v>50</v>
      </c>
      <c r="G452" s="580">
        <v>806175.15000000014</v>
      </c>
      <c r="H452" s="580">
        <v>369365.56000000006</v>
      </c>
      <c r="I452" s="579">
        <v>10452478138</v>
      </c>
      <c r="J452" s="580">
        <v>13</v>
      </c>
      <c r="K452" s="580">
        <v>8990.0799999999981</v>
      </c>
      <c r="L452" s="580">
        <v>0</v>
      </c>
      <c r="M452" s="581">
        <v>0</v>
      </c>
      <c r="N452" s="97"/>
      <c r="O452" s="97"/>
      <c r="P452" s="97"/>
      <c r="Q452" s="97"/>
      <c r="R452" s="97"/>
      <c r="S452" s="97"/>
      <c r="T452" s="97"/>
      <c r="U452" s="97"/>
      <c r="V452" s="97"/>
      <c r="W452" s="97"/>
      <c r="X452" s="97"/>
      <c r="Y452" s="97"/>
    </row>
    <row r="453" spans="1:25" s="94" customFormat="1" ht="17.100000000000001" customHeight="1">
      <c r="A453" s="589" t="s">
        <v>661</v>
      </c>
      <c r="B453" s="580">
        <f t="shared" si="41"/>
        <v>2</v>
      </c>
      <c r="C453" s="580">
        <f t="shared" si="41"/>
        <v>183.37</v>
      </c>
      <c r="D453" s="580">
        <f t="shared" si="41"/>
        <v>177.26</v>
      </c>
      <c r="E453" s="579">
        <f t="shared" si="41"/>
        <v>302186000</v>
      </c>
      <c r="F453" s="580">
        <v>2</v>
      </c>
      <c r="G453" s="580">
        <v>183.37</v>
      </c>
      <c r="H453" s="580">
        <v>177.26</v>
      </c>
      <c r="I453" s="579">
        <v>302186000</v>
      </c>
      <c r="J453" s="580">
        <v>0</v>
      </c>
      <c r="K453" s="580">
        <v>0</v>
      </c>
      <c r="L453" s="580">
        <v>0</v>
      </c>
      <c r="M453" s="581">
        <v>0</v>
      </c>
      <c r="N453" s="97"/>
      <c r="O453" s="97"/>
      <c r="P453" s="97"/>
      <c r="Q453" s="97"/>
      <c r="R453" s="97"/>
      <c r="S453" s="97"/>
      <c r="T453" s="97"/>
      <c r="U453" s="97"/>
      <c r="V453" s="97"/>
      <c r="W453" s="97"/>
      <c r="X453" s="97"/>
      <c r="Y453" s="97"/>
    </row>
    <row r="454" spans="1:25" s="94" customFormat="1" ht="17.100000000000001" customHeight="1">
      <c r="A454" s="589" t="s">
        <v>662</v>
      </c>
      <c r="B454" s="580">
        <f t="shared" si="41"/>
        <v>0</v>
      </c>
      <c r="C454" s="580">
        <f t="shared" si="41"/>
        <v>0</v>
      </c>
      <c r="D454" s="580">
        <f t="shared" si="41"/>
        <v>0</v>
      </c>
      <c r="E454" s="579">
        <f t="shared" si="41"/>
        <v>0</v>
      </c>
      <c r="F454" s="580">
        <v>0</v>
      </c>
      <c r="G454" s="580">
        <v>0</v>
      </c>
      <c r="H454" s="580">
        <v>0</v>
      </c>
      <c r="I454" s="579">
        <v>0</v>
      </c>
      <c r="J454" s="580">
        <v>0</v>
      </c>
      <c r="K454" s="580">
        <v>0</v>
      </c>
      <c r="L454" s="580">
        <v>0</v>
      </c>
      <c r="M454" s="581">
        <v>0</v>
      </c>
      <c r="N454" s="97"/>
      <c r="O454" s="97"/>
      <c r="P454" s="97"/>
      <c r="Q454" s="97"/>
      <c r="R454" s="97"/>
      <c r="S454" s="97"/>
      <c r="T454" s="97"/>
      <c r="U454" s="97"/>
      <c r="V454" s="97"/>
      <c r="W454" s="97"/>
      <c r="X454" s="97"/>
      <c r="Y454" s="97"/>
    </row>
    <row r="455" spans="1:25" s="94" customFormat="1" ht="17.100000000000001" customHeight="1">
      <c r="A455" s="589" t="s">
        <v>663</v>
      </c>
      <c r="B455" s="580">
        <f t="shared" si="41"/>
        <v>83</v>
      </c>
      <c r="C455" s="580">
        <f t="shared" si="41"/>
        <v>159074.34000000003</v>
      </c>
      <c r="D455" s="580">
        <f t="shared" si="41"/>
        <v>15852.474</v>
      </c>
      <c r="E455" s="579">
        <f t="shared" si="41"/>
        <v>12745668777</v>
      </c>
      <c r="F455" s="580">
        <v>46</v>
      </c>
      <c r="G455" s="580">
        <v>149948.37000000002</v>
      </c>
      <c r="H455" s="580">
        <v>14218.474</v>
      </c>
      <c r="I455" s="579">
        <v>11983593729</v>
      </c>
      <c r="J455" s="580">
        <v>37</v>
      </c>
      <c r="K455" s="580">
        <v>9125.9699999999993</v>
      </c>
      <c r="L455" s="580">
        <v>1634</v>
      </c>
      <c r="M455" s="581">
        <v>762075048</v>
      </c>
      <c r="N455" s="97"/>
      <c r="O455" s="97"/>
      <c r="P455" s="97"/>
      <c r="Q455" s="97"/>
      <c r="R455" s="97"/>
      <c r="S455" s="97"/>
      <c r="T455" s="97"/>
      <c r="U455" s="97"/>
      <c r="V455" s="97"/>
      <c r="W455" s="97"/>
      <c r="X455" s="97"/>
      <c r="Y455" s="97"/>
    </row>
    <row r="456" spans="1:25" s="94" customFormat="1" ht="17.100000000000001" customHeight="1">
      <c r="A456" s="589" t="s">
        <v>664</v>
      </c>
      <c r="B456" s="580">
        <f t="shared" si="41"/>
        <v>1</v>
      </c>
      <c r="C456" s="580">
        <f t="shared" si="41"/>
        <v>27708.34</v>
      </c>
      <c r="D456" s="580">
        <f t="shared" si="41"/>
        <v>27708.34</v>
      </c>
      <c r="E456" s="579">
        <f t="shared" si="41"/>
        <v>7204168</v>
      </c>
      <c r="F456" s="580">
        <v>1</v>
      </c>
      <c r="G456" s="580">
        <v>27708.34</v>
      </c>
      <c r="H456" s="580">
        <v>27708.34</v>
      </c>
      <c r="I456" s="579">
        <v>7204168</v>
      </c>
      <c r="J456" s="580">
        <v>0</v>
      </c>
      <c r="K456" s="580">
        <v>0</v>
      </c>
      <c r="L456" s="580">
        <v>0</v>
      </c>
      <c r="M456" s="581">
        <v>0</v>
      </c>
      <c r="N456" s="97"/>
      <c r="O456" s="97"/>
      <c r="P456" s="97"/>
      <c r="Q456" s="97"/>
      <c r="R456" s="97"/>
      <c r="S456" s="97"/>
      <c r="T456" s="97"/>
      <c r="U456" s="97"/>
      <c r="V456" s="97"/>
      <c r="W456" s="97"/>
      <c r="X456" s="97"/>
      <c r="Y456" s="97"/>
    </row>
    <row r="457" spans="1:25" s="94" customFormat="1" ht="17.100000000000001" customHeight="1">
      <c r="A457" s="589" t="s">
        <v>665</v>
      </c>
      <c r="B457" s="580">
        <f t="shared" si="41"/>
        <v>2</v>
      </c>
      <c r="C457" s="580">
        <f t="shared" si="41"/>
        <v>151.5</v>
      </c>
      <c r="D457" s="580">
        <f t="shared" si="41"/>
        <v>151.5</v>
      </c>
      <c r="E457" s="579">
        <f t="shared" si="41"/>
        <v>150825000</v>
      </c>
      <c r="F457" s="580">
        <v>0</v>
      </c>
      <c r="G457" s="580">
        <v>0</v>
      </c>
      <c r="H457" s="580">
        <v>0</v>
      </c>
      <c r="I457" s="579">
        <v>0</v>
      </c>
      <c r="J457" s="580">
        <v>2</v>
      </c>
      <c r="K457" s="580">
        <v>151.5</v>
      </c>
      <c r="L457" s="580">
        <v>151.5</v>
      </c>
      <c r="M457" s="581">
        <v>150825000</v>
      </c>
      <c r="N457" s="97"/>
      <c r="O457" s="97"/>
      <c r="P457" s="97"/>
      <c r="Q457" s="97"/>
      <c r="R457" s="97"/>
      <c r="S457" s="97"/>
      <c r="T457" s="97"/>
      <c r="U457" s="97"/>
      <c r="V457" s="97"/>
      <c r="W457" s="97"/>
      <c r="X457" s="97"/>
      <c r="Y457" s="97"/>
    </row>
    <row r="458" spans="1:25" s="94" customFormat="1" ht="17.100000000000001" customHeight="1">
      <c r="A458" s="589" t="s">
        <v>666</v>
      </c>
      <c r="B458" s="580">
        <f t="shared" si="41"/>
        <v>0</v>
      </c>
      <c r="C458" s="580">
        <f t="shared" si="41"/>
        <v>0</v>
      </c>
      <c r="D458" s="580">
        <f t="shared" si="41"/>
        <v>0</v>
      </c>
      <c r="E458" s="579">
        <f t="shared" si="41"/>
        <v>0</v>
      </c>
      <c r="F458" s="580">
        <v>0</v>
      </c>
      <c r="G458" s="580">
        <v>0</v>
      </c>
      <c r="H458" s="580">
        <v>0</v>
      </c>
      <c r="I458" s="579">
        <v>0</v>
      </c>
      <c r="J458" s="580">
        <v>0</v>
      </c>
      <c r="K458" s="580">
        <v>0</v>
      </c>
      <c r="L458" s="580">
        <v>0</v>
      </c>
      <c r="M458" s="581">
        <v>0</v>
      </c>
      <c r="N458" s="97"/>
      <c r="O458" s="97"/>
      <c r="P458" s="97"/>
      <c r="Q458" s="97"/>
      <c r="R458" s="97"/>
      <c r="S458" s="97"/>
      <c r="T458" s="97"/>
      <c r="U458" s="97"/>
      <c r="V458" s="97"/>
      <c r="W458" s="97"/>
      <c r="X458" s="97"/>
      <c r="Y458" s="97"/>
    </row>
    <row r="459" spans="1:25" s="94" customFormat="1" ht="17.100000000000001" customHeight="1">
      <c r="A459" s="589" t="s">
        <v>553</v>
      </c>
      <c r="B459" s="580">
        <f t="shared" si="41"/>
        <v>6</v>
      </c>
      <c r="C459" s="580">
        <f t="shared" si="41"/>
        <v>13995.099999999999</v>
      </c>
      <c r="D459" s="580">
        <f t="shared" si="41"/>
        <v>4775</v>
      </c>
      <c r="E459" s="579">
        <f t="shared" si="41"/>
        <v>777375000</v>
      </c>
      <c r="F459" s="580">
        <v>5</v>
      </c>
      <c r="G459" s="580">
        <v>13975.3</v>
      </c>
      <c r="H459" s="580">
        <v>4775</v>
      </c>
      <c r="I459" s="579">
        <v>777375000</v>
      </c>
      <c r="J459" s="580">
        <v>1</v>
      </c>
      <c r="K459" s="580">
        <v>19.8</v>
      </c>
      <c r="L459" s="580">
        <v>0</v>
      </c>
      <c r="M459" s="581">
        <v>0</v>
      </c>
      <c r="N459" s="97"/>
      <c r="O459" s="97"/>
      <c r="P459" s="97"/>
      <c r="Q459" s="97"/>
      <c r="R459" s="97"/>
      <c r="S459" s="97"/>
      <c r="T459" s="97"/>
      <c r="U459" s="97"/>
      <c r="V459" s="97"/>
      <c r="W459" s="97"/>
      <c r="X459" s="97"/>
      <c r="Y459" s="97"/>
    </row>
    <row r="460" spans="1:25" s="94" customFormat="1" ht="17.100000000000001" customHeight="1">
      <c r="A460" s="589" t="s">
        <v>667</v>
      </c>
      <c r="B460" s="580">
        <f t="shared" si="41"/>
        <v>21</v>
      </c>
      <c r="C460" s="580">
        <f t="shared" si="41"/>
        <v>747911.58999999985</v>
      </c>
      <c r="D460" s="580">
        <f t="shared" si="41"/>
        <v>602766.26</v>
      </c>
      <c r="E460" s="579">
        <f t="shared" si="41"/>
        <v>56973244044</v>
      </c>
      <c r="F460" s="580">
        <v>14</v>
      </c>
      <c r="G460" s="580">
        <v>725498.82999999984</v>
      </c>
      <c r="H460" s="580">
        <v>580689.5</v>
      </c>
      <c r="I460" s="579">
        <v>49162613444</v>
      </c>
      <c r="J460" s="580">
        <v>7</v>
      </c>
      <c r="K460" s="580">
        <v>22412.760000000002</v>
      </c>
      <c r="L460" s="580">
        <v>22076.760000000002</v>
      </c>
      <c r="M460" s="581">
        <v>7810630600</v>
      </c>
      <c r="N460" s="97"/>
      <c r="O460" s="97"/>
      <c r="P460" s="97"/>
      <c r="Q460" s="97"/>
      <c r="R460" s="97"/>
      <c r="S460" s="97"/>
      <c r="T460" s="97"/>
      <c r="U460" s="97"/>
      <c r="V460" s="97"/>
      <c r="W460" s="97"/>
      <c r="X460" s="97"/>
      <c r="Y460" s="97"/>
    </row>
    <row r="461" spans="1:25" s="94" customFormat="1" ht="17.100000000000001" customHeight="1">
      <c r="A461" s="589" t="s">
        <v>668</v>
      </c>
      <c r="B461" s="580">
        <f t="shared" si="41"/>
        <v>3</v>
      </c>
      <c r="C461" s="580">
        <f t="shared" si="41"/>
        <v>140.17000000000002</v>
      </c>
      <c r="D461" s="580">
        <f t="shared" si="41"/>
        <v>90.165999999999997</v>
      </c>
      <c r="E461" s="579">
        <f t="shared" si="41"/>
        <v>13257802</v>
      </c>
      <c r="F461" s="580">
        <v>1</v>
      </c>
      <c r="G461" s="580">
        <v>18.170000000000002</v>
      </c>
      <c r="H461" s="580">
        <v>18.166</v>
      </c>
      <c r="I461" s="579">
        <v>1737802</v>
      </c>
      <c r="J461" s="580">
        <v>2</v>
      </c>
      <c r="K461" s="580">
        <v>122</v>
      </c>
      <c r="L461" s="580">
        <v>72</v>
      </c>
      <c r="M461" s="581">
        <v>11520000</v>
      </c>
      <c r="N461" s="97"/>
      <c r="O461" s="97"/>
      <c r="P461" s="97"/>
      <c r="Q461" s="97"/>
      <c r="R461" s="97"/>
      <c r="S461" s="97"/>
      <c r="T461" s="97"/>
      <c r="U461" s="97"/>
      <c r="V461" s="97"/>
      <c r="W461" s="97"/>
      <c r="X461" s="97"/>
      <c r="Y461" s="97"/>
    </row>
    <row r="462" spans="1:25" s="94" customFormat="1" ht="17.100000000000001" customHeight="1">
      <c r="A462" s="589" t="s">
        <v>669</v>
      </c>
      <c r="B462" s="580">
        <f t="shared" si="41"/>
        <v>41</v>
      </c>
      <c r="C462" s="580">
        <f t="shared" si="41"/>
        <v>137378.05000000002</v>
      </c>
      <c r="D462" s="580">
        <f t="shared" si="41"/>
        <v>116911.318</v>
      </c>
      <c r="E462" s="579">
        <f t="shared" si="41"/>
        <v>5741156077</v>
      </c>
      <c r="F462" s="580">
        <v>36</v>
      </c>
      <c r="G462" s="580">
        <v>134293.94000000003</v>
      </c>
      <c r="H462" s="580">
        <v>114900.91800000001</v>
      </c>
      <c r="I462" s="579">
        <v>5341156077</v>
      </c>
      <c r="J462" s="580">
        <v>5</v>
      </c>
      <c r="K462" s="580">
        <v>3084.1099999999997</v>
      </c>
      <c r="L462" s="580">
        <v>2010.4</v>
      </c>
      <c r="M462" s="581">
        <v>400000000</v>
      </c>
      <c r="N462" s="97"/>
      <c r="O462" s="97"/>
      <c r="P462" s="97"/>
      <c r="Q462" s="97"/>
      <c r="R462" s="97"/>
      <c r="S462" s="97"/>
      <c r="T462" s="97"/>
      <c r="U462" s="97"/>
      <c r="V462" s="97"/>
      <c r="W462" s="97"/>
      <c r="X462" s="97"/>
      <c r="Y462" s="97"/>
    </row>
    <row r="463" spans="1:25" s="94" customFormat="1" ht="17.100000000000001" customHeight="1" thickBot="1">
      <c r="A463" s="590" t="s">
        <v>670</v>
      </c>
      <c r="B463" s="585">
        <f t="shared" si="41"/>
        <v>57</v>
      </c>
      <c r="C463" s="585">
        <f t="shared" si="41"/>
        <v>12646.73</v>
      </c>
      <c r="D463" s="585">
        <f t="shared" si="41"/>
        <v>1588.931</v>
      </c>
      <c r="E463" s="584">
        <f t="shared" si="41"/>
        <v>297889400</v>
      </c>
      <c r="F463" s="585">
        <v>9</v>
      </c>
      <c r="G463" s="585">
        <v>7710.39</v>
      </c>
      <c r="H463" s="585">
        <v>1588.931</v>
      </c>
      <c r="I463" s="584">
        <v>297889400</v>
      </c>
      <c r="J463" s="585">
        <v>48</v>
      </c>
      <c r="K463" s="585">
        <v>4936.3399999999992</v>
      </c>
      <c r="L463" s="585">
        <v>0</v>
      </c>
      <c r="M463" s="586">
        <v>0</v>
      </c>
    </row>
    <row r="464" spans="1:25" s="94" customFormat="1" ht="18" customHeight="1">
      <c r="A464" s="98"/>
      <c r="B464" s="99"/>
      <c r="C464" s="99"/>
      <c r="D464" s="99"/>
      <c r="E464" s="100"/>
      <c r="F464" s="99"/>
      <c r="G464" s="99"/>
      <c r="H464" s="99"/>
      <c r="I464" s="100"/>
      <c r="J464" s="99"/>
      <c r="K464" s="99"/>
      <c r="L464" s="99"/>
      <c r="M464" s="100"/>
    </row>
    <row r="465" spans="1:25" s="95" customFormat="1" ht="18" customHeight="1" thickBot="1">
      <c r="A465" s="571" t="s">
        <v>628</v>
      </c>
      <c r="B465" s="99"/>
      <c r="C465" s="99"/>
      <c r="D465" s="99"/>
      <c r="E465" s="100"/>
      <c r="F465" s="99"/>
      <c r="G465" s="99"/>
      <c r="H465" s="99"/>
      <c r="I465" s="100"/>
      <c r="J465" s="99"/>
      <c r="K465" s="99"/>
      <c r="L465" s="99"/>
      <c r="M465" s="100"/>
    </row>
    <row r="466" spans="1:25" s="96" customFormat="1" ht="18" customHeight="1">
      <c r="A466" s="807" t="s">
        <v>10</v>
      </c>
      <c r="B466" s="809" t="s">
        <v>555</v>
      </c>
      <c r="C466" s="809"/>
      <c r="D466" s="809"/>
      <c r="E466" s="809"/>
      <c r="F466" s="809" t="s">
        <v>566</v>
      </c>
      <c r="G466" s="809"/>
      <c r="H466" s="809"/>
      <c r="I466" s="809"/>
      <c r="J466" s="809" t="s">
        <v>567</v>
      </c>
      <c r="K466" s="809"/>
      <c r="L466" s="809"/>
      <c r="M466" s="810"/>
    </row>
    <row r="467" spans="1:25" s="94" customFormat="1" ht="50.1" customHeight="1" thickBot="1">
      <c r="A467" s="808"/>
      <c r="B467" s="573" t="s">
        <v>550</v>
      </c>
      <c r="C467" s="573" t="s">
        <v>568</v>
      </c>
      <c r="D467" s="573" t="s">
        <v>551</v>
      </c>
      <c r="E467" s="549" t="s">
        <v>569</v>
      </c>
      <c r="F467" s="573" t="s">
        <v>550</v>
      </c>
      <c r="G467" s="573" t="s">
        <v>568</v>
      </c>
      <c r="H467" s="573" t="s">
        <v>551</v>
      </c>
      <c r="I467" s="549" t="s">
        <v>569</v>
      </c>
      <c r="J467" s="573" t="s">
        <v>80</v>
      </c>
      <c r="K467" s="573" t="s">
        <v>568</v>
      </c>
      <c r="L467" s="573" t="s">
        <v>74</v>
      </c>
      <c r="M467" s="551" t="s">
        <v>81</v>
      </c>
      <c r="N467" s="97"/>
      <c r="O467" s="97"/>
      <c r="P467" s="97"/>
      <c r="Q467" s="97"/>
      <c r="R467" s="97"/>
      <c r="S467" s="97"/>
      <c r="T467" s="97"/>
      <c r="U467" s="97"/>
      <c r="V467" s="97"/>
      <c r="W467" s="97"/>
      <c r="X467" s="97"/>
      <c r="Y467" s="97"/>
    </row>
    <row r="468" spans="1:25" s="94" customFormat="1" ht="17.100000000000001" customHeight="1" thickBot="1">
      <c r="A468" s="587" t="s">
        <v>555</v>
      </c>
      <c r="B468" s="576">
        <f t="shared" ref="B468:M468" si="42">SUM(B469:B496)</f>
        <v>1405</v>
      </c>
      <c r="C468" s="576">
        <f t="shared" si="42"/>
        <v>5581608.5</v>
      </c>
      <c r="D468" s="576">
        <f t="shared" si="42"/>
        <v>8036621.7037299993</v>
      </c>
      <c r="E468" s="575">
        <f t="shared" si="42"/>
        <v>1169152481215</v>
      </c>
      <c r="F468" s="576">
        <f t="shared" si="42"/>
        <v>1165</v>
      </c>
      <c r="G468" s="576">
        <f t="shared" si="42"/>
        <v>5141722.2100000009</v>
      </c>
      <c r="H468" s="576">
        <f t="shared" si="42"/>
        <v>7635958.2607299984</v>
      </c>
      <c r="I468" s="575">
        <f t="shared" si="42"/>
        <v>797447000027</v>
      </c>
      <c r="J468" s="576">
        <f t="shared" si="42"/>
        <v>240</v>
      </c>
      <c r="K468" s="576">
        <f t="shared" si="42"/>
        <v>439886.29</v>
      </c>
      <c r="L468" s="576">
        <f t="shared" si="42"/>
        <v>400663.44300000003</v>
      </c>
      <c r="M468" s="577">
        <f t="shared" si="42"/>
        <v>371705481188</v>
      </c>
      <c r="N468" s="97"/>
      <c r="O468" s="97"/>
      <c r="P468" s="97"/>
      <c r="Q468" s="97"/>
      <c r="R468" s="97"/>
      <c r="S468" s="97"/>
      <c r="T468" s="97"/>
      <c r="U468" s="97"/>
      <c r="V468" s="97"/>
      <c r="W468" s="97"/>
      <c r="X468" s="97"/>
      <c r="Y468" s="97"/>
    </row>
    <row r="469" spans="1:25" s="94" customFormat="1" ht="17.100000000000001" customHeight="1" thickTop="1">
      <c r="A469" s="588" t="s">
        <v>552</v>
      </c>
      <c r="B469" s="580">
        <f t="shared" ref="B469:E484" si="43">SUM(F469,J469)</f>
        <v>45</v>
      </c>
      <c r="C469" s="580">
        <f t="shared" si="43"/>
        <v>288575.99</v>
      </c>
      <c r="D469" s="580">
        <f t="shared" si="43"/>
        <v>422958.55500000005</v>
      </c>
      <c r="E469" s="579">
        <f t="shared" si="43"/>
        <v>164940516822</v>
      </c>
      <c r="F469" s="580">
        <v>40</v>
      </c>
      <c r="G469" s="580">
        <v>279669.44</v>
      </c>
      <c r="H469" s="580">
        <v>413917.36300000007</v>
      </c>
      <c r="I469" s="579">
        <v>162409746942</v>
      </c>
      <c r="J469" s="580">
        <v>5</v>
      </c>
      <c r="K469" s="580">
        <v>8906.5500000000011</v>
      </c>
      <c r="L469" s="580">
        <v>9041.1920000000009</v>
      </c>
      <c r="M469" s="581">
        <v>2530769880</v>
      </c>
      <c r="N469" s="97"/>
      <c r="O469" s="97"/>
      <c r="P469" s="97"/>
      <c r="Q469" s="97"/>
      <c r="R469" s="97"/>
      <c r="S469" s="97"/>
      <c r="T469" s="97"/>
      <c r="U469" s="97"/>
      <c r="V469" s="97"/>
      <c r="W469" s="97"/>
      <c r="X469" s="97"/>
      <c r="Y469" s="97"/>
    </row>
    <row r="470" spans="1:25" s="94" customFormat="1" ht="17.100000000000001" customHeight="1">
      <c r="A470" s="589" t="s">
        <v>632</v>
      </c>
      <c r="B470" s="580">
        <f t="shared" si="43"/>
        <v>2</v>
      </c>
      <c r="C470" s="580">
        <f t="shared" si="43"/>
        <v>2606.02</v>
      </c>
      <c r="D470" s="580">
        <f t="shared" si="43"/>
        <v>1813.07</v>
      </c>
      <c r="E470" s="579">
        <f t="shared" si="43"/>
        <v>1890000000</v>
      </c>
      <c r="F470" s="580">
        <v>2</v>
      </c>
      <c r="G470" s="580">
        <v>2606.02</v>
      </c>
      <c r="H470" s="580">
        <v>1813.07</v>
      </c>
      <c r="I470" s="579">
        <v>1890000000</v>
      </c>
      <c r="J470" s="580">
        <v>0</v>
      </c>
      <c r="K470" s="580">
        <v>0</v>
      </c>
      <c r="L470" s="580">
        <v>0</v>
      </c>
      <c r="M470" s="581">
        <v>0</v>
      </c>
      <c r="N470" s="97"/>
      <c r="O470" s="97"/>
      <c r="P470" s="97"/>
      <c r="Q470" s="97"/>
      <c r="R470" s="97"/>
      <c r="S470" s="97"/>
      <c r="T470" s="97"/>
      <c r="U470" s="97"/>
      <c r="V470" s="97"/>
      <c r="W470" s="97"/>
      <c r="X470" s="97"/>
      <c r="Y470" s="97"/>
    </row>
    <row r="471" spans="1:25" s="94" customFormat="1" ht="17.100000000000001" customHeight="1">
      <c r="A471" s="589" t="s">
        <v>554</v>
      </c>
      <c r="B471" s="580">
        <f t="shared" si="43"/>
        <v>84</v>
      </c>
      <c r="C471" s="580">
        <f t="shared" si="43"/>
        <v>96406.780000000013</v>
      </c>
      <c r="D471" s="580">
        <f t="shared" si="43"/>
        <v>71806.900000000009</v>
      </c>
      <c r="E471" s="579">
        <f t="shared" si="43"/>
        <v>46232572988</v>
      </c>
      <c r="F471" s="580">
        <v>81</v>
      </c>
      <c r="G471" s="580">
        <v>95646.430000000008</v>
      </c>
      <c r="H471" s="580">
        <v>71046.55</v>
      </c>
      <c r="I471" s="579">
        <v>45898635588</v>
      </c>
      <c r="J471" s="580">
        <v>3</v>
      </c>
      <c r="K471" s="580">
        <v>760.35</v>
      </c>
      <c r="L471" s="580">
        <v>760.35</v>
      </c>
      <c r="M471" s="581">
        <v>333937400</v>
      </c>
      <c r="N471" s="97"/>
      <c r="O471" s="97"/>
      <c r="P471" s="97"/>
      <c r="Q471" s="97"/>
      <c r="R471" s="97"/>
      <c r="S471" s="97"/>
      <c r="T471" s="97"/>
      <c r="U471" s="97"/>
      <c r="V471" s="97"/>
      <c r="W471" s="97"/>
      <c r="X471" s="97"/>
      <c r="Y471" s="97"/>
    </row>
    <row r="472" spans="1:25" s="94" customFormat="1" ht="17.100000000000001" customHeight="1">
      <c r="A472" s="589" t="s">
        <v>633</v>
      </c>
      <c r="B472" s="580">
        <f t="shared" si="43"/>
        <v>18</v>
      </c>
      <c r="C472" s="580">
        <f t="shared" si="43"/>
        <v>49692.63</v>
      </c>
      <c r="D472" s="580">
        <f t="shared" si="43"/>
        <v>60131.846999999994</v>
      </c>
      <c r="E472" s="579">
        <f t="shared" si="43"/>
        <v>4852977613</v>
      </c>
      <c r="F472" s="580">
        <v>18</v>
      </c>
      <c r="G472" s="580">
        <v>49692.63</v>
      </c>
      <c r="H472" s="580">
        <v>60131.846999999994</v>
      </c>
      <c r="I472" s="579">
        <v>4852977613</v>
      </c>
      <c r="J472" s="580">
        <v>0</v>
      </c>
      <c r="K472" s="580">
        <v>0</v>
      </c>
      <c r="L472" s="580">
        <v>0</v>
      </c>
      <c r="M472" s="581">
        <v>0</v>
      </c>
      <c r="N472" s="97"/>
      <c r="O472" s="97"/>
      <c r="P472" s="97"/>
      <c r="Q472" s="97"/>
      <c r="R472" s="97"/>
      <c r="S472" s="97"/>
      <c r="T472" s="97"/>
      <c r="U472" s="97"/>
      <c r="V472" s="97"/>
      <c r="W472" s="97"/>
      <c r="X472" s="97"/>
      <c r="Y472" s="97"/>
    </row>
    <row r="473" spans="1:25" s="94" customFormat="1" ht="17.100000000000001" customHeight="1">
      <c r="A473" s="589" t="s">
        <v>634</v>
      </c>
      <c r="B473" s="580">
        <f t="shared" si="43"/>
        <v>470</v>
      </c>
      <c r="C473" s="580">
        <f t="shared" si="43"/>
        <v>504024.31999999966</v>
      </c>
      <c r="D473" s="580">
        <f t="shared" si="43"/>
        <v>358629.34699999995</v>
      </c>
      <c r="E473" s="579">
        <f t="shared" si="43"/>
        <v>226384222771</v>
      </c>
      <c r="F473" s="580">
        <v>451</v>
      </c>
      <c r="G473" s="580">
        <v>466755.38999999966</v>
      </c>
      <c r="H473" s="580">
        <v>333987.78699999995</v>
      </c>
      <c r="I473" s="579">
        <v>208336391571</v>
      </c>
      <c r="J473" s="580">
        <v>19</v>
      </c>
      <c r="K473" s="580">
        <v>37268.93</v>
      </c>
      <c r="L473" s="580">
        <v>24641.559999999998</v>
      </c>
      <c r="M473" s="581">
        <v>18047831200</v>
      </c>
      <c r="N473" s="97"/>
      <c r="O473" s="97"/>
      <c r="P473" s="97"/>
      <c r="Q473" s="97"/>
      <c r="R473" s="97"/>
      <c r="S473" s="97"/>
      <c r="T473" s="97"/>
      <c r="U473" s="97"/>
      <c r="V473" s="97"/>
      <c r="W473" s="97"/>
      <c r="X473" s="97"/>
      <c r="Y473" s="97"/>
    </row>
    <row r="474" spans="1:25" s="94" customFormat="1" ht="17.100000000000001" customHeight="1">
      <c r="A474" s="589" t="s">
        <v>635</v>
      </c>
      <c r="B474" s="580">
        <f t="shared" si="43"/>
        <v>0</v>
      </c>
      <c r="C474" s="580">
        <f t="shared" si="43"/>
        <v>0</v>
      </c>
      <c r="D474" s="580">
        <f t="shared" si="43"/>
        <v>0</v>
      </c>
      <c r="E474" s="579">
        <f t="shared" si="43"/>
        <v>0</v>
      </c>
      <c r="F474" s="580">
        <v>0</v>
      </c>
      <c r="G474" s="580">
        <v>0</v>
      </c>
      <c r="H474" s="580">
        <v>0</v>
      </c>
      <c r="I474" s="579">
        <v>0</v>
      </c>
      <c r="J474" s="580">
        <v>0</v>
      </c>
      <c r="K474" s="580">
        <v>0</v>
      </c>
      <c r="L474" s="580">
        <v>0</v>
      </c>
      <c r="M474" s="581">
        <v>0</v>
      </c>
      <c r="N474" s="97"/>
      <c r="O474" s="97"/>
      <c r="P474" s="97"/>
      <c r="Q474" s="97"/>
      <c r="R474" s="97"/>
      <c r="S474" s="97"/>
      <c r="T474" s="97"/>
      <c r="U474" s="97"/>
      <c r="V474" s="97"/>
      <c r="W474" s="97"/>
      <c r="X474" s="97"/>
      <c r="Y474" s="97"/>
    </row>
    <row r="475" spans="1:25" s="94" customFormat="1" ht="17.100000000000001" customHeight="1">
      <c r="A475" s="589" t="s">
        <v>636</v>
      </c>
      <c r="B475" s="580">
        <f t="shared" si="43"/>
        <v>59</v>
      </c>
      <c r="C475" s="580">
        <f t="shared" si="43"/>
        <v>1213561.8600000001</v>
      </c>
      <c r="D475" s="580">
        <f t="shared" si="43"/>
        <v>5008133.037920001</v>
      </c>
      <c r="E475" s="579">
        <f t="shared" si="43"/>
        <v>51890087488</v>
      </c>
      <c r="F475" s="580">
        <v>58</v>
      </c>
      <c r="G475" s="580">
        <v>1213561.8600000001</v>
      </c>
      <c r="H475" s="580">
        <v>5008132.037920001</v>
      </c>
      <c r="I475" s="579">
        <v>51887793353</v>
      </c>
      <c r="J475" s="580">
        <v>1</v>
      </c>
      <c r="K475" s="580">
        <v>0</v>
      </c>
      <c r="L475" s="580">
        <v>1</v>
      </c>
      <c r="M475" s="581">
        <v>2294135</v>
      </c>
      <c r="N475" s="97"/>
      <c r="O475" s="97"/>
      <c r="P475" s="97"/>
      <c r="Q475" s="97"/>
      <c r="R475" s="97"/>
      <c r="S475" s="97"/>
      <c r="T475" s="97"/>
      <c r="U475" s="97"/>
      <c r="V475" s="97"/>
      <c r="W475" s="97"/>
      <c r="X475" s="97"/>
      <c r="Y475" s="97"/>
    </row>
    <row r="476" spans="1:25" s="94" customFormat="1" ht="17.100000000000001" customHeight="1">
      <c r="A476" s="589" t="s">
        <v>637</v>
      </c>
      <c r="B476" s="580">
        <f t="shared" si="43"/>
        <v>54</v>
      </c>
      <c r="C476" s="580">
        <f t="shared" si="43"/>
        <v>659970.33000000007</v>
      </c>
      <c r="D476" s="580">
        <f t="shared" si="43"/>
        <v>345758.34299999999</v>
      </c>
      <c r="E476" s="579">
        <f t="shared" si="43"/>
        <v>108951951763</v>
      </c>
      <c r="F476" s="580">
        <v>52</v>
      </c>
      <c r="G476" s="580">
        <v>657734.60000000009</v>
      </c>
      <c r="H476" s="580">
        <v>345581.29300000001</v>
      </c>
      <c r="I476" s="579">
        <v>108914274013</v>
      </c>
      <c r="J476" s="580">
        <v>2</v>
      </c>
      <c r="K476" s="580">
        <v>2235.73</v>
      </c>
      <c r="L476" s="580">
        <v>177.05</v>
      </c>
      <c r="M476" s="581">
        <v>37677750</v>
      </c>
      <c r="N476" s="97"/>
      <c r="O476" s="97"/>
      <c r="P476" s="97"/>
      <c r="Q476" s="97"/>
      <c r="R476" s="97"/>
      <c r="S476" s="97"/>
      <c r="T476" s="97"/>
      <c r="U476" s="97"/>
      <c r="V476" s="97"/>
      <c r="W476" s="97"/>
      <c r="X476" s="97"/>
      <c r="Y476" s="97"/>
    </row>
    <row r="477" spans="1:25" s="94" customFormat="1" ht="17.100000000000001" customHeight="1">
      <c r="A477" s="589" t="s">
        <v>638</v>
      </c>
      <c r="B477" s="580">
        <f t="shared" si="43"/>
        <v>15</v>
      </c>
      <c r="C477" s="580">
        <f t="shared" si="43"/>
        <v>230570.93</v>
      </c>
      <c r="D477" s="580">
        <f t="shared" si="43"/>
        <v>97403.478000000003</v>
      </c>
      <c r="E477" s="579">
        <f t="shared" si="43"/>
        <v>224000000</v>
      </c>
      <c r="F477" s="580">
        <v>15</v>
      </c>
      <c r="G477" s="580">
        <v>230570.93</v>
      </c>
      <c r="H477" s="580">
        <v>97403.478000000003</v>
      </c>
      <c r="I477" s="579">
        <v>224000000</v>
      </c>
      <c r="J477" s="580">
        <v>0</v>
      </c>
      <c r="K477" s="580">
        <v>0</v>
      </c>
      <c r="L477" s="580">
        <v>0</v>
      </c>
      <c r="M477" s="581">
        <v>0</v>
      </c>
      <c r="N477" s="97"/>
      <c r="O477" s="97"/>
      <c r="P477" s="97"/>
      <c r="Q477" s="97"/>
      <c r="R477" s="97"/>
      <c r="S477" s="97"/>
      <c r="T477" s="97"/>
      <c r="U477" s="97"/>
      <c r="V477" s="97"/>
      <c r="W477" s="97"/>
      <c r="X477" s="97"/>
      <c r="Y477" s="97"/>
    </row>
    <row r="478" spans="1:25" s="94" customFormat="1" ht="17.100000000000001" customHeight="1">
      <c r="A478" s="589" t="s">
        <v>639</v>
      </c>
      <c r="B478" s="580">
        <f t="shared" si="43"/>
        <v>54</v>
      </c>
      <c r="C478" s="580">
        <f t="shared" si="43"/>
        <v>245047.53000000003</v>
      </c>
      <c r="D478" s="580">
        <f t="shared" si="43"/>
        <v>101032.44900000001</v>
      </c>
      <c r="E478" s="579">
        <f t="shared" si="43"/>
        <v>12300557876</v>
      </c>
      <c r="F478" s="580">
        <v>43</v>
      </c>
      <c r="G478" s="580">
        <v>237045.37000000002</v>
      </c>
      <c r="H478" s="580">
        <v>95797.109000000011</v>
      </c>
      <c r="I478" s="579">
        <v>11189280669</v>
      </c>
      <c r="J478" s="580">
        <v>11</v>
      </c>
      <c r="K478" s="580">
        <v>8002.1600000000008</v>
      </c>
      <c r="L478" s="580">
        <v>5235.34</v>
      </c>
      <c r="M478" s="581">
        <v>1111277207</v>
      </c>
      <c r="N478" s="97"/>
      <c r="O478" s="97"/>
      <c r="P478" s="97"/>
      <c r="Q478" s="97"/>
      <c r="R478" s="97"/>
      <c r="S478" s="97"/>
      <c r="T478" s="97"/>
      <c r="U478" s="97"/>
      <c r="V478" s="97"/>
      <c r="W478" s="97"/>
      <c r="X478" s="97"/>
      <c r="Y478" s="97"/>
    </row>
    <row r="479" spans="1:25" s="94" customFormat="1" ht="17.100000000000001" customHeight="1">
      <c r="A479" s="589" t="s">
        <v>640</v>
      </c>
      <c r="B479" s="580">
        <f t="shared" si="43"/>
        <v>9</v>
      </c>
      <c r="C479" s="580">
        <f t="shared" si="43"/>
        <v>63379.96</v>
      </c>
      <c r="D479" s="580">
        <f t="shared" si="43"/>
        <v>46672.47</v>
      </c>
      <c r="E479" s="579">
        <f t="shared" si="43"/>
        <v>2081224090</v>
      </c>
      <c r="F479" s="580">
        <v>9</v>
      </c>
      <c r="G479" s="580">
        <v>63379.96</v>
      </c>
      <c r="H479" s="580">
        <v>46672.47</v>
      </c>
      <c r="I479" s="579">
        <v>2081224090</v>
      </c>
      <c r="J479" s="580">
        <v>0</v>
      </c>
      <c r="K479" s="580">
        <v>0</v>
      </c>
      <c r="L479" s="580">
        <v>0</v>
      </c>
      <c r="M479" s="581">
        <v>0</v>
      </c>
      <c r="N479" s="97"/>
      <c r="O479" s="97"/>
      <c r="P479" s="97"/>
      <c r="Q479" s="97"/>
      <c r="R479" s="97"/>
      <c r="S479" s="97"/>
      <c r="T479" s="97"/>
      <c r="U479" s="97"/>
      <c r="V479" s="97"/>
      <c r="W479" s="97"/>
      <c r="X479" s="97"/>
      <c r="Y479" s="97"/>
    </row>
    <row r="480" spans="1:25" s="94" customFormat="1" ht="17.100000000000001" customHeight="1">
      <c r="A480" s="589" t="s">
        <v>641</v>
      </c>
      <c r="B480" s="580">
        <f t="shared" si="43"/>
        <v>0</v>
      </c>
      <c r="C480" s="580">
        <f t="shared" si="43"/>
        <v>0</v>
      </c>
      <c r="D480" s="580">
        <f t="shared" si="43"/>
        <v>0</v>
      </c>
      <c r="E480" s="579">
        <f t="shared" si="43"/>
        <v>0</v>
      </c>
      <c r="F480" s="580">
        <v>0</v>
      </c>
      <c r="G480" s="580">
        <v>0</v>
      </c>
      <c r="H480" s="580">
        <v>0</v>
      </c>
      <c r="I480" s="579">
        <v>0</v>
      </c>
      <c r="J480" s="580">
        <v>0</v>
      </c>
      <c r="K480" s="580">
        <v>0</v>
      </c>
      <c r="L480" s="580">
        <v>0</v>
      </c>
      <c r="M480" s="581">
        <v>0</v>
      </c>
      <c r="N480" s="97"/>
      <c r="O480" s="97"/>
      <c r="P480" s="97"/>
      <c r="Q480" s="97"/>
      <c r="R480" s="97"/>
      <c r="S480" s="97"/>
      <c r="T480" s="97"/>
      <c r="U480" s="97"/>
      <c r="V480" s="97"/>
      <c r="W480" s="97"/>
      <c r="X480" s="97"/>
      <c r="Y480" s="97"/>
    </row>
    <row r="481" spans="1:25" s="94" customFormat="1" ht="17.100000000000001" customHeight="1">
      <c r="A481" s="589" t="s">
        <v>642</v>
      </c>
      <c r="B481" s="580">
        <f t="shared" si="43"/>
        <v>11</v>
      </c>
      <c r="C481" s="580">
        <f t="shared" si="43"/>
        <v>17658.940000000002</v>
      </c>
      <c r="D481" s="580">
        <f t="shared" si="43"/>
        <v>5593.3099999999995</v>
      </c>
      <c r="E481" s="579">
        <f t="shared" si="43"/>
        <v>40596087000</v>
      </c>
      <c r="F481" s="580">
        <v>8</v>
      </c>
      <c r="G481" s="580">
        <v>6893.4400000000005</v>
      </c>
      <c r="H481" s="580">
        <v>4447.71</v>
      </c>
      <c r="I481" s="579">
        <v>25072666000</v>
      </c>
      <c r="J481" s="580">
        <v>3</v>
      </c>
      <c r="K481" s="580">
        <v>10765.5</v>
      </c>
      <c r="L481" s="580">
        <v>1145.5999999999999</v>
      </c>
      <c r="M481" s="581">
        <v>15523421000</v>
      </c>
      <c r="N481" s="97"/>
      <c r="O481" s="97"/>
      <c r="P481" s="97"/>
      <c r="Q481" s="97"/>
      <c r="R481" s="97"/>
      <c r="S481" s="97"/>
      <c r="T481" s="97"/>
      <c r="U481" s="97"/>
      <c r="V481" s="97"/>
      <c r="W481" s="97"/>
      <c r="X481" s="97"/>
      <c r="Y481" s="97"/>
    </row>
    <row r="482" spans="1:25" s="94" customFormat="1" ht="17.100000000000001" customHeight="1">
      <c r="A482" s="589" t="s">
        <v>643</v>
      </c>
      <c r="B482" s="580">
        <f t="shared" si="43"/>
        <v>9</v>
      </c>
      <c r="C482" s="580">
        <f t="shared" si="43"/>
        <v>6320.53</v>
      </c>
      <c r="D482" s="580">
        <f t="shared" si="43"/>
        <v>4498.576</v>
      </c>
      <c r="E482" s="579">
        <f t="shared" si="43"/>
        <v>3092633200</v>
      </c>
      <c r="F482" s="580">
        <v>8</v>
      </c>
      <c r="G482" s="580">
        <v>5908.4699999999993</v>
      </c>
      <c r="H482" s="580">
        <v>4086.5190000000002</v>
      </c>
      <c r="I482" s="579">
        <v>2804193300</v>
      </c>
      <c r="J482" s="580">
        <v>1</v>
      </c>
      <c r="K482" s="580">
        <v>412.06</v>
      </c>
      <c r="L482" s="580">
        <v>412.05700000000002</v>
      </c>
      <c r="M482" s="581">
        <v>288439900</v>
      </c>
      <c r="N482" s="97"/>
      <c r="O482" s="97"/>
      <c r="P482" s="97"/>
      <c r="Q482" s="97"/>
      <c r="R482" s="97"/>
      <c r="S482" s="97"/>
      <c r="T482" s="97"/>
      <c r="U482" s="97"/>
      <c r="V482" s="97"/>
      <c r="W482" s="97"/>
      <c r="X482" s="97"/>
      <c r="Y482" s="97"/>
    </row>
    <row r="483" spans="1:25" s="94" customFormat="1" ht="17.100000000000001" customHeight="1">
      <c r="A483" s="589" t="s">
        <v>658</v>
      </c>
      <c r="B483" s="580">
        <f t="shared" si="43"/>
        <v>0</v>
      </c>
      <c r="C483" s="580">
        <f t="shared" si="43"/>
        <v>0</v>
      </c>
      <c r="D483" s="580">
        <f t="shared" si="43"/>
        <v>0</v>
      </c>
      <c r="E483" s="579">
        <f t="shared" si="43"/>
        <v>0</v>
      </c>
      <c r="F483" s="580">
        <v>0</v>
      </c>
      <c r="G483" s="580">
        <v>0</v>
      </c>
      <c r="H483" s="580">
        <v>0</v>
      </c>
      <c r="I483" s="579">
        <v>0</v>
      </c>
      <c r="J483" s="580">
        <v>0</v>
      </c>
      <c r="K483" s="580">
        <v>0</v>
      </c>
      <c r="L483" s="580">
        <v>0</v>
      </c>
      <c r="M483" s="581">
        <v>0</v>
      </c>
      <c r="N483" s="97"/>
      <c r="O483" s="97"/>
      <c r="P483" s="97"/>
      <c r="Q483" s="97"/>
      <c r="R483" s="97"/>
      <c r="S483" s="97"/>
      <c r="T483" s="97"/>
      <c r="U483" s="97"/>
      <c r="V483" s="97"/>
      <c r="W483" s="97"/>
      <c r="X483" s="97"/>
      <c r="Y483" s="97"/>
    </row>
    <row r="484" spans="1:25" s="94" customFormat="1" ht="17.100000000000001" customHeight="1">
      <c r="A484" s="589" t="s">
        <v>659</v>
      </c>
      <c r="B484" s="580">
        <f t="shared" si="43"/>
        <v>0</v>
      </c>
      <c r="C484" s="580">
        <f t="shared" si="43"/>
        <v>0</v>
      </c>
      <c r="D484" s="580">
        <f t="shared" si="43"/>
        <v>0</v>
      </c>
      <c r="E484" s="579">
        <f t="shared" si="43"/>
        <v>0</v>
      </c>
      <c r="F484" s="580">
        <v>0</v>
      </c>
      <c r="G484" s="580">
        <v>0</v>
      </c>
      <c r="H484" s="580">
        <v>0</v>
      </c>
      <c r="I484" s="579">
        <v>0</v>
      </c>
      <c r="J484" s="580">
        <v>0</v>
      </c>
      <c r="K484" s="580">
        <v>0</v>
      </c>
      <c r="L484" s="580">
        <v>0</v>
      </c>
      <c r="M484" s="581">
        <v>0</v>
      </c>
      <c r="N484" s="97"/>
      <c r="O484" s="97"/>
      <c r="P484" s="97"/>
      <c r="Q484" s="97"/>
      <c r="R484" s="97"/>
      <c r="S484" s="97"/>
      <c r="T484" s="97"/>
      <c r="U484" s="97"/>
      <c r="V484" s="97"/>
      <c r="W484" s="97"/>
      <c r="X484" s="97"/>
      <c r="Y484" s="97"/>
    </row>
    <row r="485" spans="1:25" s="94" customFormat="1" ht="17.100000000000001" customHeight="1">
      <c r="A485" s="589" t="s">
        <v>660</v>
      </c>
      <c r="B485" s="580">
        <f t="shared" ref="B485:E496" si="44">SUM(F485,J485)</f>
        <v>126</v>
      </c>
      <c r="C485" s="580">
        <f t="shared" si="44"/>
        <v>1053630.3499999999</v>
      </c>
      <c r="D485" s="580">
        <f t="shared" si="44"/>
        <v>637287.50491000002</v>
      </c>
      <c r="E485" s="579">
        <f t="shared" si="44"/>
        <v>44826842311</v>
      </c>
      <c r="F485" s="580">
        <v>117</v>
      </c>
      <c r="G485" s="580">
        <v>1044108.2899999999</v>
      </c>
      <c r="H485" s="580">
        <v>637286.50491000002</v>
      </c>
      <c r="I485" s="579">
        <v>44824548176</v>
      </c>
      <c r="J485" s="580">
        <v>9</v>
      </c>
      <c r="K485" s="580">
        <v>9522.0600000000013</v>
      </c>
      <c r="L485" s="580">
        <v>1</v>
      </c>
      <c r="M485" s="581">
        <v>2294135</v>
      </c>
      <c r="N485" s="97"/>
      <c r="O485" s="97"/>
      <c r="P485" s="97"/>
      <c r="Q485" s="97"/>
      <c r="R485" s="97"/>
      <c r="S485" s="97"/>
      <c r="T485" s="97"/>
      <c r="U485" s="97"/>
      <c r="V485" s="97"/>
      <c r="W485" s="97"/>
      <c r="X485" s="97"/>
      <c r="Y485" s="97"/>
    </row>
    <row r="486" spans="1:25" s="94" customFormat="1" ht="17.100000000000001" customHeight="1">
      <c r="A486" s="589" t="s">
        <v>661</v>
      </c>
      <c r="B486" s="580">
        <f t="shared" si="44"/>
        <v>37</v>
      </c>
      <c r="C486" s="580">
        <f t="shared" si="44"/>
        <v>33991.42</v>
      </c>
      <c r="D486" s="580">
        <f t="shared" si="44"/>
        <v>33153.787999999986</v>
      </c>
      <c r="E486" s="579">
        <f t="shared" si="44"/>
        <v>31613613426</v>
      </c>
      <c r="F486" s="580">
        <v>35</v>
      </c>
      <c r="G486" s="580">
        <v>32471.420000000002</v>
      </c>
      <c r="H486" s="580">
        <v>31729.78799999999</v>
      </c>
      <c r="I486" s="579">
        <v>31438901426</v>
      </c>
      <c r="J486" s="580">
        <v>2</v>
      </c>
      <c r="K486" s="580">
        <v>1520</v>
      </c>
      <c r="L486" s="580">
        <v>1424</v>
      </c>
      <c r="M486" s="581">
        <v>174712000</v>
      </c>
      <c r="N486" s="97"/>
      <c r="O486" s="97"/>
      <c r="P486" s="97"/>
      <c r="Q486" s="97"/>
      <c r="R486" s="97"/>
      <c r="S486" s="97"/>
      <c r="T486" s="97"/>
      <c r="U486" s="97"/>
      <c r="V486" s="97"/>
      <c r="W486" s="97"/>
      <c r="X486" s="97"/>
      <c r="Y486" s="97"/>
    </row>
    <row r="487" spans="1:25" s="94" customFormat="1" ht="17.100000000000001" customHeight="1">
      <c r="A487" s="589" t="s">
        <v>662</v>
      </c>
      <c r="B487" s="580">
        <f t="shared" si="44"/>
        <v>0</v>
      </c>
      <c r="C487" s="580">
        <f t="shared" si="44"/>
        <v>0</v>
      </c>
      <c r="D487" s="580">
        <f t="shared" si="44"/>
        <v>0</v>
      </c>
      <c r="E487" s="579">
        <f t="shared" si="44"/>
        <v>0</v>
      </c>
      <c r="F487" s="580">
        <v>0</v>
      </c>
      <c r="G487" s="580">
        <v>0</v>
      </c>
      <c r="H487" s="580">
        <v>0</v>
      </c>
      <c r="I487" s="579">
        <v>0</v>
      </c>
      <c r="J487" s="580">
        <v>0</v>
      </c>
      <c r="K487" s="580">
        <v>0</v>
      </c>
      <c r="L487" s="580">
        <v>0</v>
      </c>
      <c r="M487" s="581">
        <v>0</v>
      </c>
      <c r="N487" s="97"/>
      <c r="O487" s="97"/>
      <c r="P487" s="97"/>
      <c r="Q487" s="97"/>
      <c r="R487" s="97"/>
      <c r="S487" s="97"/>
      <c r="T487" s="97"/>
      <c r="U487" s="97"/>
      <c r="V487" s="97"/>
      <c r="W487" s="97"/>
      <c r="X487" s="97"/>
      <c r="Y487" s="97"/>
    </row>
    <row r="488" spans="1:25" s="94" customFormat="1" ht="17.100000000000001" customHeight="1">
      <c r="A488" s="589" t="s">
        <v>663</v>
      </c>
      <c r="B488" s="580">
        <f t="shared" si="44"/>
        <v>134</v>
      </c>
      <c r="C488" s="580">
        <f t="shared" si="44"/>
        <v>190440.95999999996</v>
      </c>
      <c r="D488" s="580">
        <f t="shared" si="44"/>
        <v>106307.89800000002</v>
      </c>
      <c r="E488" s="579">
        <f t="shared" si="44"/>
        <v>52021466815</v>
      </c>
      <c r="F488" s="580">
        <v>71</v>
      </c>
      <c r="G488" s="580">
        <v>146704.61999999997</v>
      </c>
      <c r="H488" s="580">
        <v>77528.794000000024</v>
      </c>
      <c r="I488" s="579">
        <v>35873725055</v>
      </c>
      <c r="J488" s="580">
        <v>63</v>
      </c>
      <c r="K488" s="580">
        <v>43736.340000000004</v>
      </c>
      <c r="L488" s="580">
        <v>28779.103999999999</v>
      </c>
      <c r="M488" s="581">
        <v>16147741760</v>
      </c>
      <c r="N488" s="97"/>
      <c r="O488" s="97"/>
      <c r="P488" s="97"/>
      <c r="Q488" s="97"/>
      <c r="R488" s="97"/>
      <c r="S488" s="97"/>
      <c r="T488" s="97"/>
      <c r="U488" s="97"/>
      <c r="V488" s="97"/>
      <c r="W488" s="97"/>
      <c r="X488" s="97"/>
      <c r="Y488" s="97"/>
    </row>
    <row r="489" spans="1:25" s="94" customFormat="1" ht="17.100000000000001" customHeight="1">
      <c r="A489" s="589" t="s">
        <v>664</v>
      </c>
      <c r="B489" s="580">
        <f t="shared" si="44"/>
        <v>6</v>
      </c>
      <c r="C489" s="580">
        <f t="shared" si="44"/>
        <v>20274.830000000002</v>
      </c>
      <c r="D489" s="580">
        <f t="shared" si="44"/>
        <v>23103.79</v>
      </c>
      <c r="E489" s="579">
        <f t="shared" si="44"/>
        <v>2028189523</v>
      </c>
      <c r="F489" s="580">
        <v>5</v>
      </c>
      <c r="G489" s="580">
        <v>20147.650000000001</v>
      </c>
      <c r="H489" s="580">
        <v>23103.79</v>
      </c>
      <c r="I489" s="579">
        <v>2028189523</v>
      </c>
      <c r="J489" s="580">
        <v>1</v>
      </c>
      <c r="K489" s="580">
        <v>127.18</v>
      </c>
      <c r="L489" s="580">
        <v>0</v>
      </c>
      <c r="M489" s="581">
        <v>0</v>
      </c>
      <c r="N489" s="97"/>
      <c r="O489" s="97"/>
      <c r="P489" s="97"/>
      <c r="Q489" s="97"/>
      <c r="R489" s="97"/>
      <c r="S489" s="97"/>
      <c r="T489" s="97"/>
      <c r="U489" s="97"/>
      <c r="V489" s="97"/>
      <c r="W489" s="97"/>
      <c r="X489" s="97"/>
      <c r="Y489" s="97"/>
    </row>
    <row r="490" spans="1:25" s="94" customFormat="1" ht="17.100000000000001" customHeight="1">
      <c r="A490" s="589" t="s">
        <v>665</v>
      </c>
      <c r="B490" s="580">
        <f t="shared" si="44"/>
        <v>4</v>
      </c>
      <c r="C490" s="580">
        <f t="shared" si="44"/>
        <v>295.37</v>
      </c>
      <c r="D490" s="580">
        <f t="shared" si="44"/>
        <v>175.79</v>
      </c>
      <c r="E490" s="579">
        <f t="shared" si="44"/>
        <v>23884188</v>
      </c>
      <c r="F490" s="580">
        <v>3</v>
      </c>
      <c r="G490" s="580">
        <v>286.93</v>
      </c>
      <c r="H490" s="580">
        <v>175.79</v>
      </c>
      <c r="I490" s="579">
        <v>23884188</v>
      </c>
      <c r="J490" s="580">
        <v>1</v>
      </c>
      <c r="K490" s="580">
        <v>8.44</v>
      </c>
      <c r="L490" s="580">
        <v>0</v>
      </c>
      <c r="M490" s="581">
        <v>0</v>
      </c>
      <c r="N490" s="97"/>
      <c r="O490" s="97"/>
      <c r="P490" s="97"/>
      <c r="Q490" s="97"/>
      <c r="R490" s="97"/>
      <c r="S490" s="97"/>
      <c r="T490" s="97"/>
      <c r="U490" s="97"/>
      <c r="V490" s="97"/>
      <c r="W490" s="97"/>
      <c r="X490" s="97"/>
      <c r="Y490" s="97"/>
    </row>
    <row r="491" spans="1:25" s="94" customFormat="1" ht="17.100000000000001" customHeight="1">
      <c r="A491" s="589" t="s">
        <v>666</v>
      </c>
      <c r="B491" s="580">
        <f t="shared" si="44"/>
        <v>4</v>
      </c>
      <c r="C491" s="580">
        <f t="shared" si="44"/>
        <v>40968.980000000003</v>
      </c>
      <c r="D491" s="580">
        <f t="shared" si="44"/>
        <v>33927.550000000003</v>
      </c>
      <c r="E491" s="579">
        <f t="shared" si="44"/>
        <v>3129840000</v>
      </c>
      <c r="F491" s="580">
        <v>4</v>
      </c>
      <c r="G491" s="580">
        <v>40968.980000000003</v>
      </c>
      <c r="H491" s="580">
        <v>33927.550000000003</v>
      </c>
      <c r="I491" s="579">
        <v>3129840000</v>
      </c>
      <c r="J491" s="580">
        <v>0</v>
      </c>
      <c r="K491" s="580">
        <v>0</v>
      </c>
      <c r="L491" s="580">
        <v>0</v>
      </c>
      <c r="M491" s="581">
        <v>0</v>
      </c>
      <c r="N491" s="97"/>
      <c r="O491" s="97"/>
      <c r="P491" s="97"/>
      <c r="Q491" s="97"/>
      <c r="R491" s="97"/>
      <c r="S491" s="97"/>
      <c r="T491" s="97"/>
      <c r="U491" s="97"/>
      <c r="V491" s="97"/>
      <c r="W491" s="97"/>
      <c r="X491" s="97"/>
      <c r="Y491" s="97"/>
    </row>
    <row r="492" spans="1:25" s="94" customFormat="1" ht="17.100000000000001" customHeight="1">
      <c r="A492" s="589" t="s">
        <v>553</v>
      </c>
      <c r="B492" s="580">
        <f t="shared" si="44"/>
        <v>14</v>
      </c>
      <c r="C492" s="580">
        <f t="shared" si="44"/>
        <v>15537.49</v>
      </c>
      <c r="D492" s="580">
        <f t="shared" si="44"/>
        <v>5468.9480000000003</v>
      </c>
      <c r="E492" s="579">
        <f t="shared" si="44"/>
        <v>522038309</v>
      </c>
      <c r="F492" s="580">
        <v>14</v>
      </c>
      <c r="G492" s="580">
        <v>15537.49</v>
      </c>
      <c r="H492" s="580">
        <v>5468.9480000000003</v>
      </c>
      <c r="I492" s="579">
        <v>522038309</v>
      </c>
      <c r="J492" s="580">
        <v>0</v>
      </c>
      <c r="K492" s="580">
        <v>0</v>
      </c>
      <c r="L492" s="580">
        <v>0</v>
      </c>
      <c r="M492" s="581">
        <v>0</v>
      </c>
      <c r="N492" s="97"/>
      <c r="O492" s="97"/>
      <c r="P492" s="97"/>
      <c r="Q492" s="97"/>
      <c r="R492" s="97"/>
      <c r="S492" s="97"/>
      <c r="T492" s="97"/>
      <c r="U492" s="97"/>
      <c r="V492" s="97"/>
      <c r="W492" s="97"/>
      <c r="X492" s="97"/>
      <c r="Y492" s="97"/>
    </row>
    <row r="493" spans="1:25" s="94" customFormat="1" ht="17.100000000000001" customHeight="1">
      <c r="A493" s="589" t="s">
        <v>667</v>
      </c>
      <c r="B493" s="580">
        <f t="shared" si="44"/>
        <v>84</v>
      </c>
      <c r="C493" s="580">
        <f t="shared" si="44"/>
        <v>521077.12</v>
      </c>
      <c r="D493" s="580">
        <f t="shared" si="44"/>
        <v>460384.74889999995</v>
      </c>
      <c r="E493" s="579">
        <f t="shared" si="44"/>
        <v>355066815197</v>
      </c>
      <c r="F493" s="580">
        <v>55</v>
      </c>
      <c r="G493" s="580">
        <v>258336.87000000002</v>
      </c>
      <c r="H493" s="580">
        <v>194493.76589999994</v>
      </c>
      <c r="I493" s="579">
        <v>46104267876</v>
      </c>
      <c r="J493" s="580">
        <v>29</v>
      </c>
      <c r="K493" s="580">
        <v>262740.25</v>
      </c>
      <c r="L493" s="580">
        <v>265890.98300000001</v>
      </c>
      <c r="M493" s="581">
        <v>308962547321</v>
      </c>
      <c r="N493" s="97"/>
      <c r="O493" s="97"/>
      <c r="P493" s="97"/>
      <c r="Q493" s="97"/>
      <c r="R493" s="97"/>
      <c r="S493" s="97"/>
      <c r="T493" s="97"/>
      <c r="U493" s="97"/>
      <c r="V493" s="97"/>
      <c r="W493" s="97"/>
      <c r="X493" s="97"/>
      <c r="Y493" s="97"/>
    </row>
    <row r="494" spans="1:25" s="94" customFormat="1" ht="17.100000000000001" customHeight="1">
      <c r="A494" s="589" t="s">
        <v>668</v>
      </c>
      <c r="B494" s="580">
        <f t="shared" si="44"/>
        <v>15</v>
      </c>
      <c r="C494" s="580">
        <f t="shared" si="44"/>
        <v>45933.62</v>
      </c>
      <c r="D494" s="580">
        <f t="shared" si="44"/>
        <v>63227.156999999999</v>
      </c>
      <c r="E494" s="579">
        <f t="shared" si="44"/>
        <v>8545226000</v>
      </c>
      <c r="F494" s="580">
        <v>5</v>
      </c>
      <c r="G494" s="580">
        <v>719.12</v>
      </c>
      <c r="H494" s="580">
        <v>273.52</v>
      </c>
      <c r="I494" s="579">
        <v>2688500</v>
      </c>
      <c r="J494" s="580">
        <v>10</v>
      </c>
      <c r="K494" s="580">
        <v>45214.5</v>
      </c>
      <c r="L494" s="580">
        <v>62953.637000000002</v>
      </c>
      <c r="M494" s="581">
        <v>8542537500</v>
      </c>
      <c r="N494" s="97"/>
      <c r="O494" s="97"/>
      <c r="P494" s="97"/>
      <c r="Q494" s="97"/>
      <c r="R494" s="97"/>
      <c r="S494" s="97"/>
      <c r="T494" s="97"/>
      <c r="U494" s="97"/>
      <c r="V494" s="97"/>
      <c r="W494" s="97"/>
      <c r="X494" s="97"/>
      <c r="Y494" s="97"/>
    </row>
    <row r="495" spans="1:25" s="94" customFormat="1" ht="17.100000000000001" customHeight="1">
      <c r="A495" s="589" t="s">
        <v>669</v>
      </c>
      <c r="B495" s="580">
        <f t="shared" si="44"/>
        <v>53</v>
      </c>
      <c r="C495" s="580">
        <f t="shared" si="44"/>
        <v>226528.82</v>
      </c>
      <c r="D495" s="580">
        <f t="shared" si="44"/>
        <v>130697.97599999998</v>
      </c>
      <c r="E495" s="579">
        <f t="shared" si="44"/>
        <v>7937733835</v>
      </c>
      <c r="F495" s="580">
        <v>52</v>
      </c>
      <c r="G495" s="580">
        <v>226517.97</v>
      </c>
      <c r="H495" s="580">
        <v>130697.97599999998</v>
      </c>
      <c r="I495" s="579">
        <v>7937733835</v>
      </c>
      <c r="J495" s="580">
        <v>1</v>
      </c>
      <c r="K495" s="580">
        <v>10.85</v>
      </c>
      <c r="L495" s="580">
        <v>0</v>
      </c>
      <c r="M495" s="581">
        <v>0</v>
      </c>
      <c r="N495" s="97"/>
      <c r="O495" s="97"/>
      <c r="P495" s="97"/>
      <c r="Q495" s="97"/>
      <c r="R495" s="97"/>
      <c r="S495" s="97"/>
      <c r="T495" s="97"/>
      <c r="U495" s="97"/>
      <c r="V495" s="97"/>
      <c r="W495" s="97"/>
      <c r="X495" s="97"/>
      <c r="Y495" s="97"/>
    </row>
    <row r="496" spans="1:25" s="94" customFormat="1" ht="17.100000000000001" customHeight="1" thickBot="1">
      <c r="A496" s="590" t="s">
        <v>670</v>
      </c>
      <c r="B496" s="585">
        <f t="shared" si="44"/>
        <v>98</v>
      </c>
      <c r="C496" s="585">
        <f t="shared" si="44"/>
        <v>55113.720000000008</v>
      </c>
      <c r="D496" s="585">
        <f t="shared" si="44"/>
        <v>18455.169999999998</v>
      </c>
      <c r="E496" s="584">
        <f t="shared" si="44"/>
        <v>0</v>
      </c>
      <c r="F496" s="585">
        <v>19</v>
      </c>
      <c r="G496" s="585">
        <v>46458.330000000009</v>
      </c>
      <c r="H496" s="585">
        <v>18254.599999999999</v>
      </c>
      <c r="I496" s="584">
        <v>0</v>
      </c>
      <c r="J496" s="585">
        <v>79</v>
      </c>
      <c r="K496" s="585">
        <v>8655.3900000000012</v>
      </c>
      <c r="L496" s="585">
        <v>200.57</v>
      </c>
      <c r="M496" s="586">
        <v>0</v>
      </c>
    </row>
    <row r="497" spans="1:25" s="94" customFormat="1" ht="18" customHeight="1">
      <c r="A497" s="98"/>
      <c r="B497" s="101"/>
      <c r="C497" s="101"/>
      <c r="D497" s="101"/>
      <c r="E497" s="102"/>
      <c r="F497" s="103"/>
      <c r="G497" s="103"/>
      <c r="H497" s="103"/>
      <c r="I497" s="104"/>
      <c r="J497" s="103"/>
      <c r="K497" s="103"/>
      <c r="L497" s="103"/>
      <c r="M497" s="104"/>
    </row>
    <row r="498" spans="1:25" s="94" customFormat="1" ht="18" customHeight="1" thickBot="1">
      <c r="A498" s="571" t="s">
        <v>629</v>
      </c>
      <c r="B498" s="99"/>
      <c r="C498" s="99"/>
      <c r="D498" s="99"/>
      <c r="E498" s="100"/>
      <c r="F498" s="99"/>
      <c r="G498" s="99"/>
      <c r="H498" s="99"/>
      <c r="I498" s="100"/>
      <c r="J498" s="99"/>
      <c r="K498" s="99"/>
      <c r="L498" s="99"/>
      <c r="M498" s="100"/>
    </row>
    <row r="499" spans="1:25" s="94" customFormat="1" ht="18" customHeight="1">
      <c r="A499" s="807" t="s">
        <v>10</v>
      </c>
      <c r="B499" s="809" t="s">
        <v>555</v>
      </c>
      <c r="C499" s="809"/>
      <c r="D499" s="809"/>
      <c r="E499" s="809"/>
      <c r="F499" s="809" t="s">
        <v>566</v>
      </c>
      <c r="G499" s="809"/>
      <c r="H499" s="809"/>
      <c r="I499" s="809"/>
      <c r="J499" s="809" t="s">
        <v>567</v>
      </c>
      <c r="K499" s="809"/>
      <c r="L499" s="809"/>
      <c r="M499" s="810"/>
    </row>
    <row r="500" spans="1:25" s="94" customFormat="1" ht="50.1" customHeight="1" thickBot="1">
      <c r="A500" s="808"/>
      <c r="B500" s="573" t="s">
        <v>550</v>
      </c>
      <c r="C500" s="573" t="s">
        <v>568</v>
      </c>
      <c r="D500" s="573" t="s">
        <v>551</v>
      </c>
      <c r="E500" s="549" t="s">
        <v>569</v>
      </c>
      <c r="F500" s="573" t="s">
        <v>550</v>
      </c>
      <c r="G500" s="573" t="s">
        <v>568</v>
      </c>
      <c r="H500" s="573" t="s">
        <v>551</v>
      </c>
      <c r="I500" s="549" t="s">
        <v>569</v>
      </c>
      <c r="J500" s="573" t="s">
        <v>80</v>
      </c>
      <c r="K500" s="573" t="s">
        <v>568</v>
      </c>
      <c r="L500" s="573" t="s">
        <v>74</v>
      </c>
      <c r="M500" s="551" t="s">
        <v>81</v>
      </c>
      <c r="N500" s="97"/>
      <c r="O500" s="97"/>
      <c r="P500" s="97"/>
      <c r="Q500" s="97"/>
      <c r="R500" s="97"/>
      <c r="S500" s="97"/>
      <c r="T500" s="97"/>
      <c r="U500" s="97"/>
      <c r="V500" s="97"/>
      <c r="W500" s="97"/>
      <c r="X500" s="97"/>
      <c r="Y500" s="97"/>
    </row>
    <row r="501" spans="1:25" s="94" customFormat="1" ht="17.100000000000001" customHeight="1" thickBot="1">
      <c r="A501" s="587" t="s">
        <v>555</v>
      </c>
      <c r="B501" s="576">
        <f t="shared" ref="B501:M501" si="45">SUM(B502:B529)</f>
        <v>1241</v>
      </c>
      <c r="C501" s="576">
        <f t="shared" si="45"/>
        <v>3475963.71</v>
      </c>
      <c r="D501" s="576">
        <f t="shared" si="45"/>
        <v>2294302.1172900004</v>
      </c>
      <c r="E501" s="575">
        <f t="shared" si="45"/>
        <v>535860131102</v>
      </c>
      <c r="F501" s="576">
        <f t="shared" si="45"/>
        <v>1031</v>
      </c>
      <c r="G501" s="576">
        <f t="shared" si="45"/>
        <v>2821751.3200000003</v>
      </c>
      <c r="H501" s="576">
        <f t="shared" si="45"/>
        <v>2110031.48129</v>
      </c>
      <c r="I501" s="575">
        <f t="shared" si="45"/>
        <v>418360946357</v>
      </c>
      <c r="J501" s="576">
        <f t="shared" si="45"/>
        <v>210</v>
      </c>
      <c r="K501" s="576">
        <f t="shared" si="45"/>
        <v>654212.39000000013</v>
      </c>
      <c r="L501" s="576">
        <f t="shared" si="45"/>
        <v>184270.636</v>
      </c>
      <c r="M501" s="577">
        <f t="shared" si="45"/>
        <v>117499184745</v>
      </c>
      <c r="N501" s="97"/>
      <c r="O501" s="97"/>
      <c r="P501" s="97"/>
      <c r="Q501" s="97"/>
      <c r="R501" s="97"/>
      <c r="S501" s="97"/>
      <c r="T501" s="97"/>
      <c r="U501" s="97"/>
      <c r="V501" s="97"/>
      <c r="W501" s="97"/>
      <c r="X501" s="97"/>
      <c r="Y501" s="97"/>
    </row>
    <row r="502" spans="1:25" s="94" customFormat="1" ht="17.100000000000001" customHeight="1" thickTop="1">
      <c r="A502" s="588" t="s">
        <v>552</v>
      </c>
      <c r="B502" s="580">
        <f t="shared" ref="B502:E517" si="46">SUM(F502,J502)</f>
        <v>17</v>
      </c>
      <c r="C502" s="580">
        <f t="shared" si="46"/>
        <v>32518.379999999997</v>
      </c>
      <c r="D502" s="580">
        <f t="shared" si="46"/>
        <v>4813.0019999999986</v>
      </c>
      <c r="E502" s="579">
        <f t="shared" si="46"/>
        <v>265011264</v>
      </c>
      <c r="F502" s="580">
        <v>15</v>
      </c>
      <c r="G502" s="580">
        <v>32270.21</v>
      </c>
      <c r="H502" s="580">
        <v>4803.9359999999988</v>
      </c>
      <c r="I502" s="579">
        <v>206933264</v>
      </c>
      <c r="J502" s="580">
        <v>2</v>
      </c>
      <c r="K502" s="580">
        <v>248.17000000000002</v>
      </c>
      <c r="L502" s="580">
        <v>9.0660000000000007</v>
      </c>
      <c r="M502" s="581">
        <v>58078000</v>
      </c>
      <c r="N502" s="97"/>
      <c r="O502" s="97"/>
      <c r="P502" s="97"/>
      <c r="Q502" s="97"/>
      <c r="R502" s="97"/>
      <c r="S502" s="97"/>
      <c r="T502" s="97"/>
      <c r="U502" s="97"/>
      <c r="V502" s="97"/>
      <c r="W502" s="97"/>
      <c r="X502" s="97"/>
      <c r="Y502" s="97"/>
    </row>
    <row r="503" spans="1:25" s="94" customFormat="1" ht="17.100000000000001" customHeight="1">
      <c r="A503" s="589" t="s">
        <v>632</v>
      </c>
      <c r="B503" s="580">
        <f t="shared" si="46"/>
        <v>4</v>
      </c>
      <c r="C503" s="580">
        <f t="shared" si="46"/>
        <v>1553.8</v>
      </c>
      <c r="D503" s="580">
        <f t="shared" si="46"/>
        <v>1064.82</v>
      </c>
      <c r="E503" s="579">
        <f t="shared" si="46"/>
        <v>1362564380</v>
      </c>
      <c r="F503" s="580">
        <v>4</v>
      </c>
      <c r="G503" s="580">
        <v>1553.8</v>
      </c>
      <c r="H503" s="580">
        <v>1064.82</v>
      </c>
      <c r="I503" s="579">
        <v>1362564380</v>
      </c>
      <c r="J503" s="580">
        <v>0</v>
      </c>
      <c r="K503" s="580">
        <v>0</v>
      </c>
      <c r="L503" s="580">
        <v>0</v>
      </c>
      <c r="M503" s="581">
        <v>0</v>
      </c>
      <c r="N503" s="97"/>
      <c r="O503" s="97"/>
      <c r="P503" s="97"/>
      <c r="Q503" s="97"/>
      <c r="R503" s="97"/>
      <c r="S503" s="97"/>
      <c r="T503" s="97"/>
      <c r="U503" s="97"/>
      <c r="V503" s="97"/>
      <c r="W503" s="97"/>
      <c r="X503" s="97"/>
      <c r="Y503" s="97"/>
    </row>
    <row r="504" spans="1:25" s="94" customFormat="1" ht="17.100000000000001" customHeight="1">
      <c r="A504" s="589" t="s">
        <v>554</v>
      </c>
      <c r="B504" s="580">
        <f t="shared" si="46"/>
        <v>200</v>
      </c>
      <c r="C504" s="580">
        <f t="shared" si="46"/>
        <v>145996.44000000009</v>
      </c>
      <c r="D504" s="580">
        <f t="shared" si="46"/>
        <v>167436.47914000001</v>
      </c>
      <c r="E504" s="579">
        <f t="shared" si="46"/>
        <v>59961163941</v>
      </c>
      <c r="F504" s="580">
        <v>197</v>
      </c>
      <c r="G504" s="580">
        <v>145912.59000000008</v>
      </c>
      <c r="H504" s="580">
        <v>167434.47914000001</v>
      </c>
      <c r="I504" s="579">
        <v>59957863941</v>
      </c>
      <c r="J504" s="580">
        <v>3</v>
      </c>
      <c r="K504" s="580">
        <v>83.85</v>
      </c>
      <c r="L504" s="580">
        <v>2</v>
      </c>
      <c r="M504" s="581">
        <v>3300000</v>
      </c>
      <c r="N504" s="97"/>
      <c r="O504" s="97"/>
      <c r="P504" s="97"/>
      <c r="Q504" s="97"/>
      <c r="R504" s="97"/>
      <c r="S504" s="97"/>
      <c r="T504" s="97"/>
      <c r="U504" s="97"/>
      <c r="V504" s="97"/>
      <c r="W504" s="97"/>
      <c r="X504" s="97"/>
      <c r="Y504" s="97"/>
    </row>
    <row r="505" spans="1:25" s="94" customFormat="1" ht="17.100000000000001" customHeight="1">
      <c r="A505" s="589" t="s">
        <v>633</v>
      </c>
      <c r="B505" s="580">
        <f t="shared" si="46"/>
        <v>43</v>
      </c>
      <c r="C505" s="580">
        <f t="shared" si="46"/>
        <v>67673.83</v>
      </c>
      <c r="D505" s="580">
        <f t="shared" si="46"/>
        <v>19278.530049999998</v>
      </c>
      <c r="E505" s="579">
        <f t="shared" si="46"/>
        <v>10108988653</v>
      </c>
      <c r="F505" s="580">
        <v>43</v>
      </c>
      <c r="G505" s="580">
        <v>67673.83</v>
      </c>
      <c r="H505" s="580">
        <v>19278.530049999998</v>
      </c>
      <c r="I505" s="579">
        <v>10108988653</v>
      </c>
      <c r="J505" s="580">
        <v>0</v>
      </c>
      <c r="K505" s="580">
        <v>0</v>
      </c>
      <c r="L505" s="580">
        <v>0</v>
      </c>
      <c r="M505" s="581">
        <v>0</v>
      </c>
      <c r="N505" s="97"/>
      <c r="O505" s="97"/>
      <c r="P505" s="97"/>
      <c r="Q505" s="97"/>
      <c r="R505" s="97"/>
      <c r="S505" s="97"/>
      <c r="T505" s="97"/>
      <c r="U505" s="97"/>
      <c r="V505" s="97"/>
      <c r="W505" s="97"/>
      <c r="X505" s="97"/>
      <c r="Y505" s="97"/>
    </row>
    <row r="506" spans="1:25" s="94" customFormat="1" ht="17.100000000000001" customHeight="1">
      <c r="A506" s="589" t="s">
        <v>634</v>
      </c>
      <c r="B506" s="580">
        <f t="shared" si="46"/>
        <v>405</v>
      </c>
      <c r="C506" s="580">
        <f t="shared" si="46"/>
        <v>515728.42000000027</v>
      </c>
      <c r="D506" s="580">
        <f t="shared" si="46"/>
        <v>323655.37710000004</v>
      </c>
      <c r="E506" s="579">
        <f t="shared" si="46"/>
        <v>167300667747</v>
      </c>
      <c r="F506" s="580">
        <v>383</v>
      </c>
      <c r="G506" s="580">
        <v>493022.65000000026</v>
      </c>
      <c r="H506" s="580">
        <v>301920.03210000007</v>
      </c>
      <c r="I506" s="579">
        <v>143496410840</v>
      </c>
      <c r="J506" s="580">
        <v>22</v>
      </c>
      <c r="K506" s="580">
        <v>22705.769999999997</v>
      </c>
      <c r="L506" s="580">
        <v>21735.345000000001</v>
      </c>
      <c r="M506" s="581">
        <v>23804256907</v>
      </c>
      <c r="N506" s="97"/>
      <c r="O506" s="97"/>
      <c r="P506" s="97"/>
      <c r="Q506" s="97"/>
      <c r="R506" s="97"/>
      <c r="S506" s="97"/>
      <c r="T506" s="97"/>
      <c r="U506" s="97"/>
      <c r="V506" s="97"/>
      <c r="W506" s="97"/>
      <c r="X506" s="97"/>
      <c r="Y506" s="97"/>
    </row>
    <row r="507" spans="1:25" s="94" customFormat="1" ht="17.100000000000001" customHeight="1">
      <c r="A507" s="589" t="s">
        <v>635</v>
      </c>
      <c r="B507" s="580">
        <f t="shared" si="46"/>
        <v>0</v>
      </c>
      <c r="C507" s="580">
        <f t="shared" si="46"/>
        <v>0</v>
      </c>
      <c r="D507" s="580">
        <f t="shared" si="46"/>
        <v>0</v>
      </c>
      <c r="E507" s="579">
        <f t="shared" si="46"/>
        <v>0</v>
      </c>
      <c r="F507" s="580">
        <v>0</v>
      </c>
      <c r="G507" s="580">
        <v>0</v>
      </c>
      <c r="H507" s="580">
        <v>0</v>
      </c>
      <c r="I507" s="579">
        <v>0</v>
      </c>
      <c r="J507" s="580">
        <v>0</v>
      </c>
      <c r="K507" s="580">
        <v>0</v>
      </c>
      <c r="L507" s="580">
        <v>0</v>
      </c>
      <c r="M507" s="581">
        <v>0</v>
      </c>
      <c r="N507" s="97"/>
      <c r="O507" s="97"/>
      <c r="P507" s="97"/>
      <c r="Q507" s="97"/>
      <c r="R507" s="97"/>
      <c r="S507" s="97"/>
      <c r="T507" s="97"/>
      <c r="U507" s="97"/>
      <c r="V507" s="97"/>
      <c r="W507" s="97"/>
      <c r="X507" s="97"/>
      <c r="Y507" s="97"/>
    </row>
    <row r="508" spans="1:25" s="94" customFormat="1" ht="17.100000000000001" customHeight="1">
      <c r="A508" s="589" t="s">
        <v>636</v>
      </c>
      <c r="B508" s="580">
        <f t="shared" si="46"/>
        <v>51</v>
      </c>
      <c r="C508" s="580">
        <f t="shared" si="46"/>
        <v>354694.81</v>
      </c>
      <c r="D508" s="580">
        <f t="shared" si="46"/>
        <v>245408.69</v>
      </c>
      <c r="E508" s="579">
        <f t="shared" si="46"/>
        <v>19103731704</v>
      </c>
      <c r="F508" s="580">
        <v>51</v>
      </c>
      <c r="G508" s="580">
        <v>354694.81</v>
      </c>
      <c r="H508" s="580">
        <v>245408.69</v>
      </c>
      <c r="I508" s="579">
        <v>19103731704</v>
      </c>
      <c r="J508" s="580">
        <v>0</v>
      </c>
      <c r="K508" s="580">
        <v>0</v>
      </c>
      <c r="L508" s="580">
        <v>0</v>
      </c>
      <c r="M508" s="581">
        <v>0</v>
      </c>
      <c r="N508" s="97"/>
      <c r="O508" s="97"/>
      <c r="P508" s="97"/>
      <c r="Q508" s="97"/>
      <c r="R508" s="97"/>
      <c r="S508" s="97"/>
      <c r="T508" s="97"/>
      <c r="U508" s="97"/>
      <c r="V508" s="97"/>
      <c r="W508" s="97"/>
      <c r="X508" s="97"/>
      <c r="Y508" s="97"/>
    </row>
    <row r="509" spans="1:25" s="94" customFormat="1" ht="17.100000000000001" customHeight="1">
      <c r="A509" s="589" t="s">
        <v>637</v>
      </c>
      <c r="B509" s="580">
        <f t="shared" si="46"/>
        <v>30</v>
      </c>
      <c r="C509" s="580">
        <f t="shared" si="46"/>
        <v>103971.82999999999</v>
      </c>
      <c r="D509" s="580">
        <f t="shared" si="46"/>
        <v>101112.85900000001</v>
      </c>
      <c r="E509" s="579">
        <f t="shared" si="46"/>
        <v>2704650215</v>
      </c>
      <c r="F509" s="580">
        <v>30</v>
      </c>
      <c r="G509" s="580">
        <v>103971.82999999999</v>
      </c>
      <c r="H509" s="580">
        <v>101112.85900000001</v>
      </c>
      <c r="I509" s="579">
        <v>2704650215</v>
      </c>
      <c r="J509" s="580">
        <v>0</v>
      </c>
      <c r="K509" s="580">
        <v>0</v>
      </c>
      <c r="L509" s="580">
        <v>0</v>
      </c>
      <c r="M509" s="581">
        <v>0</v>
      </c>
      <c r="N509" s="97"/>
      <c r="O509" s="97"/>
      <c r="P509" s="97"/>
      <c r="Q509" s="97"/>
      <c r="R509" s="97"/>
      <c r="S509" s="97"/>
      <c r="T509" s="97"/>
      <c r="U509" s="97"/>
      <c r="V509" s="97"/>
      <c r="W509" s="97"/>
      <c r="X509" s="97"/>
      <c r="Y509" s="97"/>
    </row>
    <row r="510" spans="1:25" s="94" customFormat="1" ht="17.100000000000001" customHeight="1">
      <c r="A510" s="589" t="s">
        <v>638</v>
      </c>
      <c r="B510" s="580">
        <f t="shared" si="46"/>
        <v>7</v>
      </c>
      <c r="C510" s="580">
        <f t="shared" si="46"/>
        <v>75751.590000000026</v>
      </c>
      <c r="D510" s="580">
        <f t="shared" si="46"/>
        <v>0</v>
      </c>
      <c r="E510" s="579">
        <f t="shared" si="46"/>
        <v>0</v>
      </c>
      <c r="F510" s="580">
        <v>6</v>
      </c>
      <c r="G510" s="580">
        <v>74017.980000000025</v>
      </c>
      <c r="H510" s="580">
        <v>0</v>
      </c>
      <c r="I510" s="579">
        <v>0</v>
      </c>
      <c r="J510" s="580">
        <v>1</v>
      </c>
      <c r="K510" s="580">
        <v>1733.61</v>
      </c>
      <c r="L510" s="580">
        <v>0</v>
      </c>
      <c r="M510" s="581">
        <v>0</v>
      </c>
      <c r="N510" s="97"/>
      <c r="O510" s="97"/>
      <c r="P510" s="97"/>
      <c r="Q510" s="97"/>
      <c r="R510" s="97"/>
      <c r="S510" s="97"/>
      <c r="T510" s="97"/>
      <c r="U510" s="97"/>
      <c r="V510" s="97"/>
      <c r="W510" s="97"/>
      <c r="X510" s="97"/>
      <c r="Y510" s="97"/>
    </row>
    <row r="511" spans="1:25" s="94" customFormat="1" ht="17.100000000000001" customHeight="1">
      <c r="A511" s="589" t="s">
        <v>639</v>
      </c>
      <c r="B511" s="580">
        <f t="shared" si="46"/>
        <v>13</v>
      </c>
      <c r="C511" s="580">
        <f t="shared" si="46"/>
        <v>58479.880000000005</v>
      </c>
      <c r="D511" s="580">
        <f t="shared" si="46"/>
        <v>123621.91</v>
      </c>
      <c r="E511" s="579">
        <f t="shared" si="46"/>
        <v>3025176049</v>
      </c>
      <c r="F511" s="580">
        <v>13</v>
      </c>
      <c r="G511" s="580">
        <v>58479.880000000005</v>
      </c>
      <c r="H511" s="580">
        <v>123621.91</v>
      </c>
      <c r="I511" s="579">
        <v>3025176049</v>
      </c>
      <c r="J511" s="580">
        <v>0</v>
      </c>
      <c r="K511" s="580">
        <v>0</v>
      </c>
      <c r="L511" s="580">
        <v>0</v>
      </c>
      <c r="M511" s="581">
        <v>0</v>
      </c>
      <c r="N511" s="97"/>
      <c r="O511" s="97"/>
      <c r="P511" s="97"/>
      <c r="Q511" s="97"/>
      <c r="R511" s="97"/>
      <c r="S511" s="97"/>
      <c r="T511" s="97"/>
      <c r="U511" s="97"/>
      <c r="V511" s="97"/>
      <c r="W511" s="97"/>
      <c r="X511" s="97"/>
      <c r="Y511" s="97"/>
    </row>
    <row r="512" spans="1:25" s="94" customFormat="1" ht="17.100000000000001" customHeight="1">
      <c r="A512" s="589" t="s">
        <v>640</v>
      </c>
      <c r="B512" s="580">
        <f t="shared" si="46"/>
        <v>11</v>
      </c>
      <c r="C512" s="580">
        <f t="shared" si="46"/>
        <v>1109189.1399999999</v>
      </c>
      <c r="D512" s="580">
        <f t="shared" si="46"/>
        <v>701962.45700000005</v>
      </c>
      <c r="E512" s="579">
        <f t="shared" si="46"/>
        <v>14877165257</v>
      </c>
      <c r="F512" s="580">
        <v>7</v>
      </c>
      <c r="G512" s="580">
        <v>704081.55999999994</v>
      </c>
      <c r="H512" s="580">
        <v>701927.44700000004</v>
      </c>
      <c r="I512" s="579">
        <v>14877165257</v>
      </c>
      <c r="J512" s="580">
        <v>4</v>
      </c>
      <c r="K512" s="580">
        <v>405107.58</v>
      </c>
      <c r="L512" s="580">
        <v>35.01</v>
      </c>
      <c r="M512" s="581">
        <v>0</v>
      </c>
      <c r="N512" s="97"/>
      <c r="O512" s="97"/>
      <c r="P512" s="97"/>
      <c r="Q512" s="97"/>
      <c r="R512" s="97"/>
      <c r="S512" s="97"/>
      <c r="T512" s="97"/>
      <c r="U512" s="97"/>
      <c r="V512" s="97"/>
      <c r="W512" s="97"/>
      <c r="X512" s="97"/>
      <c r="Y512" s="97"/>
    </row>
    <row r="513" spans="1:25" s="94" customFormat="1" ht="17.100000000000001" customHeight="1">
      <c r="A513" s="589" t="s">
        <v>641</v>
      </c>
      <c r="B513" s="580">
        <f t="shared" si="46"/>
        <v>0</v>
      </c>
      <c r="C513" s="580">
        <f t="shared" si="46"/>
        <v>0</v>
      </c>
      <c r="D513" s="580">
        <f t="shared" si="46"/>
        <v>0</v>
      </c>
      <c r="E513" s="579">
        <f t="shared" si="46"/>
        <v>0</v>
      </c>
      <c r="F513" s="580">
        <v>0</v>
      </c>
      <c r="G513" s="580">
        <v>0</v>
      </c>
      <c r="H513" s="580">
        <v>0</v>
      </c>
      <c r="I513" s="579">
        <v>0</v>
      </c>
      <c r="J513" s="580">
        <v>0</v>
      </c>
      <c r="K513" s="580">
        <v>0</v>
      </c>
      <c r="L513" s="580">
        <v>0</v>
      </c>
      <c r="M513" s="581">
        <v>0</v>
      </c>
      <c r="N513" s="97"/>
      <c r="O513" s="97"/>
      <c r="P513" s="97"/>
      <c r="Q513" s="97"/>
      <c r="R513" s="97"/>
      <c r="S513" s="97"/>
      <c r="T513" s="97"/>
      <c r="U513" s="97"/>
      <c r="V513" s="97"/>
      <c r="W513" s="97"/>
      <c r="X513" s="97"/>
      <c r="Y513" s="97"/>
    </row>
    <row r="514" spans="1:25" s="94" customFormat="1" ht="17.100000000000001" customHeight="1">
      <c r="A514" s="589" t="s">
        <v>642</v>
      </c>
      <c r="B514" s="580">
        <f t="shared" si="46"/>
        <v>10</v>
      </c>
      <c r="C514" s="580">
        <f t="shared" si="46"/>
        <v>1264.8699999999999</v>
      </c>
      <c r="D514" s="580">
        <f t="shared" si="46"/>
        <v>1132.7110000000002</v>
      </c>
      <c r="E514" s="579">
        <f t="shared" si="46"/>
        <v>2675411798</v>
      </c>
      <c r="F514" s="580">
        <v>10</v>
      </c>
      <c r="G514" s="580">
        <v>1264.8699999999999</v>
      </c>
      <c r="H514" s="580">
        <v>1132.7110000000002</v>
      </c>
      <c r="I514" s="579">
        <v>2675411798</v>
      </c>
      <c r="J514" s="580">
        <v>0</v>
      </c>
      <c r="K514" s="580">
        <v>0</v>
      </c>
      <c r="L514" s="580">
        <v>0</v>
      </c>
      <c r="M514" s="581">
        <v>0</v>
      </c>
      <c r="N514" s="97"/>
      <c r="O514" s="97"/>
      <c r="P514" s="97"/>
      <c r="Q514" s="97"/>
      <c r="R514" s="97"/>
      <c r="S514" s="97"/>
      <c r="T514" s="97"/>
      <c r="U514" s="97"/>
      <c r="V514" s="97"/>
      <c r="W514" s="97"/>
      <c r="X514" s="97"/>
      <c r="Y514" s="97"/>
    </row>
    <row r="515" spans="1:25" s="94" customFormat="1" ht="17.100000000000001" customHeight="1">
      <c r="A515" s="589" t="s">
        <v>643</v>
      </c>
      <c r="B515" s="580">
        <f t="shared" si="46"/>
        <v>13</v>
      </c>
      <c r="C515" s="580">
        <f t="shared" si="46"/>
        <v>15029.25</v>
      </c>
      <c r="D515" s="580">
        <f t="shared" si="46"/>
        <v>2641.0540000000001</v>
      </c>
      <c r="E515" s="579">
        <f t="shared" si="46"/>
        <v>2291203612</v>
      </c>
      <c r="F515" s="580">
        <v>13</v>
      </c>
      <c r="G515" s="580">
        <v>15029.25</v>
      </c>
      <c r="H515" s="580">
        <v>2641.0540000000001</v>
      </c>
      <c r="I515" s="579">
        <v>2291203612</v>
      </c>
      <c r="J515" s="580">
        <v>0</v>
      </c>
      <c r="K515" s="580">
        <v>0</v>
      </c>
      <c r="L515" s="580">
        <v>0</v>
      </c>
      <c r="M515" s="581">
        <v>0</v>
      </c>
      <c r="N515" s="97"/>
      <c r="O515" s="97"/>
      <c r="P515" s="97"/>
      <c r="Q515" s="97"/>
      <c r="R515" s="97"/>
      <c r="S515" s="97"/>
      <c r="T515" s="97"/>
      <c r="U515" s="97"/>
      <c r="V515" s="97"/>
      <c r="W515" s="97"/>
      <c r="X515" s="97"/>
      <c r="Y515" s="97"/>
    </row>
    <row r="516" spans="1:25" s="94" customFormat="1" ht="17.100000000000001" customHeight="1">
      <c r="A516" s="589" t="s">
        <v>658</v>
      </c>
      <c r="B516" s="580">
        <f t="shared" si="46"/>
        <v>0</v>
      </c>
      <c r="C516" s="580">
        <f t="shared" si="46"/>
        <v>0</v>
      </c>
      <c r="D516" s="580">
        <f t="shared" si="46"/>
        <v>0</v>
      </c>
      <c r="E516" s="579">
        <f t="shared" si="46"/>
        <v>0</v>
      </c>
      <c r="F516" s="580">
        <v>0</v>
      </c>
      <c r="G516" s="580">
        <v>0</v>
      </c>
      <c r="H516" s="580">
        <v>0</v>
      </c>
      <c r="I516" s="579">
        <v>0</v>
      </c>
      <c r="J516" s="580">
        <v>0</v>
      </c>
      <c r="K516" s="580">
        <v>0</v>
      </c>
      <c r="L516" s="580">
        <v>0</v>
      </c>
      <c r="M516" s="581">
        <v>0</v>
      </c>
      <c r="N516" s="97"/>
      <c r="O516" s="97"/>
      <c r="P516" s="97"/>
      <c r="Q516" s="97"/>
      <c r="R516" s="97"/>
      <c r="S516" s="97"/>
      <c r="T516" s="97"/>
      <c r="U516" s="97"/>
      <c r="V516" s="97"/>
      <c r="W516" s="97"/>
      <c r="X516" s="97"/>
      <c r="Y516" s="97"/>
    </row>
    <row r="517" spans="1:25" s="94" customFormat="1" ht="17.100000000000001" customHeight="1">
      <c r="A517" s="589" t="s">
        <v>659</v>
      </c>
      <c r="B517" s="580">
        <f t="shared" si="46"/>
        <v>0</v>
      </c>
      <c r="C517" s="580">
        <f t="shared" si="46"/>
        <v>0</v>
      </c>
      <c r="D517" s="580">
        <f t="shared" si="46"/>
        <v>0</v>
      </c>
      <c r="E517" s="579">
        <f t="shared" si="46"/>
        <v>0</v>
      </c>
      <c r="F517" s="580">
        <v>0</v>
      </c>
      <c r="G517" s="580">
        <v>0</v>
      </c>
      <c r="H517" s="580">
        <v>0</v>
      </c>
      <c r="I517" s="579">
        <v>0</v>
      </c>
      <c r="J517" s="580">
        <v>0</v>
      </c>
      <c r="K517" s="580">
        <v>0</v>
      </c>
      <c r="L517" s="580">
        <v>0</v>
      </c>
      <c r="M517" s="581">
        <v>0</v>
      </c>
      <c r="N517" s="97"/>
      <c r="O517" s="97"/>
      <c r="P517" s="97"/>
      <c r="Q517" s="97"/>
      <c r="R517" s="97"/>
      <c r="S517" s="97"/>
      <c r="T517" s="97"/>
      <c r="U517" s="97"/>
      <c r="V517" s="97"/>
      <c r="W517" s="97"/>
      <c r="X517" s="97"/>
      <c r="Y517" s="97"/>
    </row>
    <row r="518" spans="1:25" s="94" customFormat="1" ht="17.100000000000001" customHeight="1">
      <c r="A518" s="589" t="s">
        <v>660</v>
      </c>
      <c r="B518" s="580">
        <f t="shared" ref="B518:E529" si="47">SUM(F518,J518)</f>
        <v>68</v>
      </c>
      <c r="C518" s="580">
        <f t="shared" si="47"/>
        <v>240844.87</v>
      </c>
      <c r="D518" s="580">
        <f t="shared" si="47"/>
        <v>98899.885999999984</v>
      </c>
      <c r="E518" s="579">
        <f t="shared" si="47"/>
        <v>21620869658</v>
      </c>
      <c r="F518" s="580">
        <v>63</v>
      </c>
      <c r="G518" s="580">
        <v>234901.41</v>
      </c>
      <c r="H518" s="580">
        <v>98199.885999999984</v>
      </c>
      <c r="I518" s="579">
        <v>21620869658</v>
      </c>
      <c r="J518" s="580">
        <v>5</v>
      </c>
      <c r="K518" s="580">
        <v>5943.46</v>
      </c>
      <c r="L518" s="580">
        <v>700</v>
      </c>
      <c r="M518" s="581">
        <v>0</v>
      </c>
      <c r="N518" s="97"/>
      <c r="O518" s="97"/>
      <c r="P518" s="97"/>
      <c r="Q518" s="97"/>
      <c r="R518" s="97"/>
      <c r="S518" s="97"/>
      <c r="T518" s="97"/>
      <c r="U518" s="97"/>
      <c r="V518" s="97"/>
      <c r="W518" s="97"/>
      <c r="X518" s="97"/>
      <c r="Y518" s="97"/>
    </row>
    <row r="519" spans="1:25" s="94" customFormat="1" ht="17.100000000000001" customHeight="1">
      <c r="A519" s="589" t="s">
        <v>661</v>
      </c>
      <c r="B519" s="580">
        <f t="shared" si="47"/>
        <v>14</v>
      </c>
      <c r="C519" s="580">
        <f t="shared" si="47"/>
        <v>6099.4</v>
      </c>
      <c r="D519" s="580">
        <f t="shared" si="47"/>
        <v>5090.9080000000004</v>
      </c>
      <c r="E519" s="579">
        <f t="shared" si="47"/>
        <v>5010967412</v>
      </c>
      <c r="F519" s="580">
        <v>13</v>
      </c>
      <c r="G519" s="580">
        <v>3207.4</v>
      </c>
      <c r="H519" s="580">
        <v>3287.9080000000004</v>
      </c>
      <c r="I519" s="579">
        <v>4551202412</v>
      </c>
      <c r="J519" s="580">
        <v>1</v>
      </c>
      <c r="K519" s="580">
        <v>2892</v>
      </c>
      <c r="L519" s="580">
        <v>1803</v>
      </c>
      <c r="M519" s="581">
        <v>459765000</v>
      </c>
      <c r="N519" s="97"/>
      <c r="O519" s="97"/>
      <c r="P519" s="97"/>
      <c r="Q519" s="97"/>
      <c r="R519" s="97"/>
      <c r="S519" s="97"/>
      <c r="T519" s="97"/>
      <c r="U519" s="97"/>
      <c r="V519" s="97"/>
      <c r="W519" s="97"/>
      <c r="X519" s="97"/>
      <c r="Y519" s="97"/>
    </row>
    <row r="520" spans="1:25" s="94" customFormat="1" ht="17.100000000000001" customHeight="1">
      <c r="A520" s="589" t="s">
        <v>662</v>
      </c>
      <c r="B520" s="580">
        <f t="shared" si="47"/>
        <v>0</v>
      </c>
      <c r="C520" s="580">
        <f t="shared" si="47"/>
        <v>0</v>
      </c>
      <c r="D520" s="580">
        <f t="shared" si="47"/>
        <v>0</v>
      </c>
      <c r="E520" s="579">
        <f t="shared" si="47"/>
        <v>0</v>
      </c>
      <c r="F520" s="580">
        <v>0</v>
      </c>
      <c r="G520" s="580">
        <v>0</v>
      </c>
      <c r="H520" s="580">
        <v>0</v>
      </c>
      <c r="I520" s="579">
        <v>0</v>
      </c>
      <c r="J520" s="580">
        <v>0</v>
      </c>
      <c r="K520" s="580">
        <v>0</v>
      </c>
      <c r="L520" s="580">
        <v>0</v>
      </c>
      <c r="M520" s="581">
        <v>0</v>
      </c>
      <c r="N520" s="97"/>
      <c r="O520" s="97"/>
      <c r="P520" s="97"/>
      <c r="Q520" s="97"/>
      <c r="R520" s="97"/>
      <c r="S520" s="97"/>
      <c r="T520" s="97"/>
      <c r="U520" s="97"/>
      <c r="V520" s="97"/>
      <c r="W520" s="97"/>
      <c r="X520" s="97"/>
      <c r="Y520" s="97"/>
    </row>
    <row r="521" spans="1:25" s="94" customFormat="1" ht="17.100000000000001" customHeight="1">
      <c r="A521" s="589" t="s">
        <v>663</v>
      </c>
      <c r="B521" s="580">
        <f t="shared" si="47"/>
        <v>95</v>
      </c>
      <c r="C521" s="580">
        <f t="shared" si="47"/>
        <v>235980.97999999998</v>
      </c>
      <c r="D521" s="580">
        <f t="shared" si="47"/>
        <v>130617.90300000001</v>
      </c>
      <c r="E521" s="579">
        <f t="shared" si="47"/>
        <v>40411813387</v>
      </c>
      <c r="F521" s="580">
        <v>51</v>
      </c>
      <c r="G521" s="580">
        <v>205930.77</v>
      </c>
      <c r="H521" s="580">
        <v>129654.727</v>
      </c>
      <c r="I521" s="579">
        <v>40007013007</v>
      </c>
      <c r="J521" s="580">
        <v>44</v>
      </c>
      <c r="K521" s="580">
        <v>30050.210000000006</v>
      </c>
      <c r="L521" s="580">
        <v>963.17600000000004</v>
      </c>
      <c r="M521" s="581">
        <v>404800380</v>
      </c>
      <c r="N521" s="97"/>
      <c r="O521" s="97"/>
      <c r="P521" s="97"/>
      <c r="Q521" s="97"/>
      <c r="R521" s="97"/>
      <c r="S521" s="97"/>
      <c r="T521" s="97"/>
      <c r="U521" s="97"/>
      <c r="V521" s="97"/>
      <c r="W521" s="97"/>
      <c r="X521" s="97"/>
      <c r="Y521" s="97"/>
    </row>
    <row r="522" spans="1:25" s="94" customFormat="1" ht="17.100000000000001" customHeight="1">
      <c r="A522" s="589" t="s">
        <v>664</v>
      </c>
      <c r="B522" s="580">
        <f t="shared" si="47"/>
        <v>3</v>
      </c>
      <c r="C522" s="580">
        <f t="shared" si="47"/>
        <v>4779.7700000000004</v>
      </c>
      <c r="D522" s="580">
        <f t="shared" si="47"/>
        <v>7000.8</v>
      </c>
      <c r="E522" s="579">
        <f t="shared" si="47"/>
        <v>1065287250</v>
      </c>
      <c r="F522" s="580">
        <v>3</v>
      </c>
      <c r="G522" s="580">
        <v>4779.7700000000004</v>
      </c>
      <c r="H522" s="580">
        <v>7000.8</v>
      </c>
      <c r="I522" s="579">
        <v>1065287250</v>
      </c>
      <c r="J522" s="580">
        <v>0</v>
      </c>
      <c r="K522" s="580">
        <v>0</v>
      </c>
      <c r="L522" s="580">
        <v>0</v>
      </c>
      <c r="M522" s="581">
        <v>0</v>
      </c>
      <c r="N522" s="97"/>
      <c r="O522" s="97"/>
      <c r="P522" s="97"/>
      <c r="Q522" s="97"/>
      <c r="R522" s="97"/>
      <c r="S522" s="97"/>
      <c r="T522" s="97"/>
      <c r="U522" s="97"/>
      <c r="V522" s="97"/>
      <c r="W522" s="97"/>
      <c r="X522" s="97"/>
      <c r="Y522" s="97"/>
    </row>
    <row r="523" spans="1:25" s="94" customFormat="1" ht="17.100000000000001" customHeight="1">
      <c r="A523" s="589" t="s">
        <v>665</v>
      </c>
      <c r="B523" s="580">
        <f t="shared" si="47"/>
        <v>6</v>
      </c>
      <c r="C523" s="580">
        <f t="shared" si="47"/>
        <v>2277.67</v>
      </c>
      <c r="D523" s="580">
        <f t="shared" si="47"/>
        <v>57.244999999999997</v>
      </c>
      <c r="E523" s="579">
        <f t="shared" si="47"/>
        <v>47994900</v>
      </c>
      <c r="F523" s="580">
        <v>2</v>
      </c>
      <c r="G523" s="580">
        <v>854.52</v>
      </c>
      <c r="H523" s="580">
        <v>0</v>
      </c>
      <c r="I523" s="579">
        <v>0</v>
      </c>
      <c r="J523" s="580">
        <v>4</v>
      </c>
      <c r="K523" s="580">
        <v>1423.15</v>
      </c>
      <c r="L523" s="580">
        <v>57.244999999999997</v>
      </c>
      <c r="M523" s="581">
        <v>47994900</v>
      </c>
      <c r="N523" s="97"/>
      <c r="O523" s="97"/>
      <c r="P523" s="97"/>
      <c r="Q523" s="97"/>
      <c r="R523" s="97"/>
      <c r="S523" s="97"/>
      <c r="T523" s="97"/>
      <c r="U523" s="97"/>
      <c r="V523" s="97"/>
      <c r="W523" s="97"/>
      <c r="X523" s="97"/>
      <c r="Y523" s="97"/>
    </row>
    <row r="524" spans="1:25" s="94" customFormat="1" ht="17.100000000000001" customHeight="1">
      <c r="A524" s="589" t="s">
        <v>666</v>
      </c>
      <c r="B524" s="580">
        <f t="shared" si="47"/>
        <v>0</v>
      </c>
      <c r="C524" s="580">
        <f t="shared" si="47"/>
        <v>0</v>
      </c>
      <c r="D524" s="580">
        <f t="shared" si="47"/>
        <v>0</v>
      </c>
      <c r="E524" s="579">
        <f t="shared" si="47"/>
        <v>0</v>
      </c>
      <c r="F524" s="580">
        <v>0</v>
      </c>
      <c r="G524" s="580">
        <v>0</v>
      </c>
      <c r="H524" s="580">
        <v>0</v>
      </c>
      <c r="I524" s="579">
        <v>0</v>
      </c>
      <c r="J524" s="580">
        <v>0</v>
      </c>
      <c r="K524" s="580">
        <v>0</v>
      </c>
      <c r="L524" s="580">
        <v>0</v>
      </c>
      <c r="M524" s="581">
        <v>0</v>
      </c>
      <c r="N524" s="97"/>
      <c r="O524" s="97"/>
      <c r="P524" s="97"/>
      <c r="Q524" s="97"/>
      <c r="R524" s="97"/>
      <c r="S524" s="97"/>
      <c r="T524" s="97"/>
      <c r="U524" s="97"/>
      <c r="V524" s="97"/>
      <c r="W524" s="97"/>
      <c r="X524" s="97"/>
      <c r="Y524" s="97"/>
    </row>
    <row r="525" spans="1:25" s="94" customFormat="1" ht="17.100000000000001" customHeight="1">
      <c r="A525" s="589" t="s">
        <v>553</v>
      </c>
      <c r="B525" s="580">
        <f t="shared" si="47"/>
        <v>12</v>
      </c>
      <c r="C525" s="580">
        <f t="shared" si="47"/>
        <v>20821.82</v>
      </c>
      <c r="D525" s="580">
        <f t="shared" si="47"/>
        <v>50.46</v>
      </c>
      <c r="E525" s="579">
        <f t="shared" si="47"/>
        <v>299037139</v>
      </c>
      <c r="F525" s="580">
        <v>12</v>
      </c>
      <c r="G525" s="580">
        <v>20821.82</v>
      </c>
      <c r="H525" s="580">
        <v>50.46</v>
      </c>
      <c r="I525" s="579">
        <v>299037139</v>
      </c>
      <c r="J525" s="580">
        <v>0</v>
      </c>
      <c r="K525" s="580">
        <v>0</v>
      </c>
      <c r="L525" s="580">
        <v>0</v>
      </c>
      <c r="M525" s="581">
        <v>0</v>
      </c>
      <c r="N525" s="97"/>
      <c r="O525" s="97"/>
      <c r="P525" s="97"/>
      <c r="Q525" s="97"/>
      <c r="R525" s="97"/>
      <c r="S525" s="97"/>
      <c r="T525" s="97"/>
      <c r="U525" s="97"/>
      <c r="V525" s="97"/>
      <c r="W525" s="97"/>
      <c r="X525" s="97"/>
      <c r="Y525" s="97"/>
    </row>
    <row r="526" spans="1:25" s="94" customFormat="1" ht="17.100000000000001" customHeight="1">
      <c r="A526" s="589" t="s">
        <v>667</v>
      </c>
      <c r="B526" s="580">
        <f t="shared" si="47"/>
        <v>75</v>
      </c>
      <c r="C526" s="580">
        <f t="shared" si="47"/>
        <v>162937.25</v>
      </c>
      <c r="D526" s="580">
        <f t="shared" si="47"/>
        <v>154920.59299999999</v>
      </c>
      <c r="E526" s="579">
        <f t="shared" si="47"/>
        <v>159533453104</v>
      </c>
      <c r="F526" s="580">
        <v>50</v>
      </c>
      <c r="G526" s="580">
        <v>82925.350000000006</v>
      </c>
      <c r="H526" s="580">
        <v>78093.130999999994</v>
      </c>
      <c r="I526" s="579">
        <v>78276846864</v>
      </c>
      <c r="J526" s="580">
        <v>25</v>
      </c>
      <c r="K526" s="580">
        <v>80011.900000000009</v>
      </c>
      <c r="L526" s="580">
        <v>76827.462</v>
      </c>
      <c r="M526" s="581">
        <v>81256606240</v>
      </c>
      <c r="N526" s="97"/>
      <c r="O526" s="97"/>
      <c r="P526" s="97"/>
      <c r="Q526" s="97"/>
      <c r="R526" s="97"/>
      <c r="S526" s="97"/>
      <c r="T526" s="97"/>
      <c r="U526" s="97"/>
      <c r="V526" s="97"/>
      <c r="W526" s="97"/>
      <c r="X526" s="97"/>
      <c r="Y526" s="97"/>
    </row>
    <row r="527" spans="1:25" s="94" customFormat="1" ht="17.100000000000001" customHeight="1">
      <c r="A527" s="589" t="s">
        <v>668</v>
      </c>
      <c r="B527" s="580">
        <f t="shared" si="47"/>
        <v>16</v>
      </c>
      <c r="C527" s="580">
        <f t="shared" si="47"/>
        <v>64318.81</v>
      </c>
      <c r="D527" s="580">
        <f t="shared" si="47"/>
        <v>82108.42</v>
      </c>
      <c r="E527" s="579">
        <f t="shared" si="47"/>
        <v>11669868204</v>
      </c>
      <c r="F527" s="580">
        <v>3</v>
      </c>
      <c r="G527" s="580">
        <v>1009.0300000000001</v>
      </c>
      <c r="H527" s="580">
        <v>586.05000000000007</v>
      </c>
      <c r="I527" s="579">
        <v>646408550</v>
      </c>
      <c r="J527" s="580">
        <v>13</v>
      </c>
      <c r="K527" s="580">
        <v>63309.78</v>
      </c>
      <c r="L527" s="580">
        <v>81522.37</v>
      </c>
      <c r="M527" s="581">
        <v>11023459654</v>
      </c>
      <c r="N527" s="97"/>
      <c r="O527" s="97"/>
      <c r="P527" s="97"/>
      <c r="Q527" s="97"/>
      <c r="R527" s="97"/>
      <c r="S527" s="97"/>
      <c r="T527" s="97"/>
      <c r="U527" s="97"/>
      <c r="V527" s="97"/>
      <c r="W527" s="97"/>
      <c r="X527" s="97"/>
      <c r="Y527" s="97"/>
    </row>
    <row r="528" spans="1:25" s="94" customFormat="1" ht="17.100000000000001" customHeight="1">
      <c r="A528" s="589" t="s">
        <v>669</v>
      </c>
      <c r="B528" s="580">
        <f t="shared" si="47"/>
        <v>50</v>
      </c>
      <c r="C528" s="580">
        <f t="shared" si="47"/>
        <v>143163.01999999999</v>
      </c>
      <c r="D528" s="580">
        <f t="shared" si="47"/>
        <v>90674.147999999986</v>
      </c>
      <c r="E528" s="579">
        <f t="shared" si="47"/>
        <v>8049735774</v>
      </c>
      <c r="F528" s="580">
        <v>49</v>
      </c>
      <c r="G528" s="580">
        <v>142828.46</v>
      </c>
      <c r="H528" s="580">
        <v>90339.587999999989</v>
      </c>
      <c r="I528" s="579">
        <v>7939535774</v>
      </c>
      <c r="J528" s="580">
        <v>1</v>
      </c>
      <c r="K528" s="580">
        <v>334.56</v>
      </c>
      <c r="L528" s="580">
        <v>334.56</v>
      </c>
      <c r="M528" s="581">
        <v>110200000</v>
      </c>
      <c r="N528" s="97"/>
      <c r="O528" s="97"/>
      <c r="P528" s="97"/>
      <c r="Q528" s="97"/>
      <c r="R528" s="97"/>
      <c r="S528" s="97"/>
      <c r="T528" s="97"/>
      <c r="U528" s="97"/>
      <c r="V528" s="97"/>
      <c r="W528" s="97"/>
      <c r="X528" s="97"/>
      <c r="Y528" s="97"/>
    </row>
    <row r="529" spans="1:25" s="94" customFormat="1" ht="17.100000000000001" customHeight="1" thickBot="1">
      <c r="A529" s="590" t="s">
        <v>670</v>
      </c>
      <c r="B529" s="585">
        <f t="shared" si="47"/>
        <v>98</v>
      </c>
      <c r="C529" s="585">
        <f t="shared" si="47"/>
        <v>112887.87999999999</v>
      </c>
      <c r="D529" s="585">
        <f t="shared" si="47"/>
        <v>32753.864999999998</v>
      </c>
      <c r="E529" s="584">
        <f t="shared" si="47"/>
        <v>4475369654</v>
      </c>
      <c r="F529" s="585">
        <v>13</v>
      </c>
      <c r="G529" s="585">
        <v>72519.53</v>
      </c>
      <c r="H529" s="585">
        <v>32472.463</v>
      </c>
      <c r="I529" s="584">
        <v>4144645990</v>
      </c>
      <c r="J529" s="585">
        <v>85</v>
      </c>
      <c r="K529" s="585">
        <v>40368.349999999991</v>
      </c>
      <c r="L529" s="585">
        <v>281.40199999999999</v>
      </c>
      <c r="M529" s="586">
        <v>330723664</v>
      </c>
    </row>
    <row r="530" spans="1:25" s="94" customFormat="1" ht="18" customHeight="1">
      <c r="A530" s="98"/>
      <c r="B530" s="101"/>
      <c r="C530" s="101"/>
      <c r="D530" s="101"/>
      <c r="E530" s="102"/>
      <c r="F530" s="103"/>
      <c r="G530" s="103"/>
      <c r="H530" s="103"/>
      <c r="I530" s="104"/>
      <c r="J530" s="103"/>
      <c r="K530" s="103"/>
      <c r="L530" s="103"/>
      <c r="M530" s="104"/>
    </row>
    <row r="531" spans="1:25" s="94" customFormat="1" ht="18" customHeight="1" thickBot="1">
      <c r="A531" s="571" t="s">
        <v>630</v>
      </c>
      <c r="B531" s="99"/>
      <c r="C531" s="99"/>
      <c r="D531" s="99"/>
      <c r="E531" s="100"/>
      <c r="F531" s="99"/>
      <c r="G531" s="99"/>
      <c r="H531" s="99"/>
      <c r="I531" s="100"/>
      <c r="J531" s="99"/>
      <c r="K531" s="99"/>
      <c r="L531" s="99"/>
      <c r="M531" s="100"/>
    </row>
    <row r="532" spans="1:25" s="94" customFormat="1" ht="18" customHeight="1">
      <c r="A532" s="807" t="s">
        <v>10</v>
      </c>
      <c r="B532" s="809" t="s">
        <v>555</v>
      </c>
      <c r="C532" s="809"/>
      <c r="D532" s="809"/>
      <c r="E532" s="809"/>
      <c r="F532" s="809" t="s">
        <v>566</v>
      </c>
      <c r="G532" s="809"/>
      <c r="H532" s="809"/>
      <c r="I532" s="809"/>
      <c r="J532" s="809" t="s">
        <v>567</v>
      </c>
      <c r="K532" s="809"/>
      <c r="L532" s="809"/>
      <c r="M532" s="810"/>
    </row>
    <row r="533" spans="1:25" s="94" customFormat="1" ht="50.1" customHeight="1" thickBot="1">
      <c r="A533" s="808"/>
      <c r="B533" s="573" t="s">
        <v>550</v>
      </c>
      <c r="C533" s="573" t="s">
        <v>568</v>
      </c>
      <c r="D533" s="573" t="s">
        <v>551</v>
      </c>
      <c r="E533" s="549" t="s">
        <v>569</v>
      </c>
      <c r="F533" s="573" t="s">
        <v>550</v>
      </c>
      <c r="G533" s="573" t="s">
        <v>568</v>
      </c>
      <c r="H533" s="573" t="s">
        <v>551</v>
      </c>
      <c r="I533" s="549" t="s">
        <v>569</v>
      </c>
      <c r="J533" s="573" t="s">
        <v>80</v>
      </c>
      <c r="K533" s="573" t="s">
        <v>568</v>
      </c>
      <c r="L533" s="573" t="s">
        <v>74</v>
      </c>
      <c r="M533" s="551" t="s">
        <v>81</v>
      </c>
      <c r="N533" s="97"/>
      <c r="O533" s="97"/>
      <c r="P533" s="97"/>
      <c r="Q533" s="97"/>
      <c r="R533" s="97"/>
      <c r="S533" s="97"/>
      <c r="T533" s="97"/>
      <c r="U533" s="97"/>
      <c r="V533" s="97"/>
      <c r="W533" s="97"/>
      <c r="X533" s="97"/>
      <c r="Y533" s="97"/>
    </row>
    <row r="534" spans="1:25" s="94" customFormat="1" ht="17.100000000000001" customHeight="1" thickBot="1">
      <c r="A534" s="587" t="s">
        <v>555</v>
      </c>
      <c r="B534" s="576">
        <f t="shared" ref="B534:M534" si="48">SUM(B535:B562)</f>
        <v>142</v>
      </c>
      <c r="C534" s="576">
        <f t="shared" si="48"/>
        <v>187102.93999999997</v>
      </c>
      <c r="D534" s="576">
        <f t="shared" si="48"/>
        <v>222993.68299999999</v>
      </c>
      <c r="E534" s="575">
        <f t="shared" si="48"/>
        <v>41099134926</v>
      </c>
      <c r="F534" s="576">
        <f t="shared" si="48"/>
        <v>84</v>
      </c>
      <c r="G534" s="576">
        <f t="shared" si="48"/>
        <v>125763.95999999999</v>
      </c>
      <c r="H534" s="576">
        <f t="shared" si="48"/>
        <v>181507.179</v>
      </c>
      <c r="I534" s="575">
        <f t="shared" si="48"/>
        <v>27628890518</v>
      </c>
      <c r="J534" s="576">
        <f t="shared" si="48"/>
        <v>58</v>
      </c>
      <c r="K534" s="576">
        <f t="shared" si="48"/>
        <v>61338.98</v>
      </c>
      <c r="L534" s="576">
        <f t="shared" si="48"/>
        <v>41486.504000000001</v>
      </c>
      <c r="M534" s="577">
        <f t="shared" si="48"/>
        <v>13470244408</v>
      </c>
      <c r="N534" s="97"/>
      <c r="O534" s="97"/>
      <c r="P534" s="97"/>
      <c r="Q534" s="97"/>
      <c r="R534" s="97"/>
      <c r="S534" s="97"/>
      <c r="T534" s="97"/>
      <c r="U534" s="97"/>
      <c r="V534" s="97"/>
      <c r="W534" s="97"/>
      <c r="X534" s="97"/>
      <c r="Y534" s="97"/>
    </row>
    <row r="535" spans="1:25" s="94" customFormat="1" ht="17.100000000000001" customHeight="1" thickTop="1">
      <c r="A535" s="588" t="s">
        <v>552</v>
      </c>
      <c r="B535" s="580">
        <f t="shared" ref="B535:E550" si="49">SUM(F535,J535)</f>
        <v>2</v>
      </c>
      <c r="C535" s="580">
        <f t="shared" si="49"/>
        <v>36.159999999999997</v>
      </c>
      <c r="D535" s="580">
        <f t="shared" si="49"/>
        <v>36.155999999999999</v>
      </c>
      <c r="E535" s="579">
        <f t="shared" si="49"/>
        <v>0</v>
      </c>
      <c r="F535" s="580">
        <v>0</v>
      </c>
      <c r="G535" s="580">
        <v>0</v>
      </c>
      <c r="H535" s="580">
        <v>0</v>
      </c>
      <c r="I535" s="579">
        <v>0</v>
      </c>
      <c r="J535" s="580">
        <v>2</v>
      </c>
      <c r="K535" s="580">
        <v>36.159999999999997</v>
      </c>
      <c r="L535" s="580">
        <v>36.155999999999999</v>
      </c>
      <c r="M535" s="581">
        <v>0</v>
      </c>
      <c r="N535" s="97"/>
      <c r="O535" s="97"/>
      <c r="P535" s="97"/>
      <c r="Q535" s="97"/>
      <c r="R535" s="97"/>
      <c r="S535" s="97"/>
      <c r="T535" s="97"/>
      <c r="U535" s="97"/>
      <c r="V535" s="97"/>
      <c r="W535" s="97"/>
      <c r="X535" s="97"/>
      <c r="Y535" s="97"/>
    </row>
    <row r="536" spans="1:25" s="94" customFormat="1" ht="17.100000000000001" customHeight="1">
      <c r="A536" s="589" t="s">
        <v>632</v>
      </c>
      <c r="B536" s="580">
        <f t="shared" si="49"/>
        <v>0</v>
      </c>
      <c r="C536" s="580">
        <f t="shared" si="49"/>
        <v>0</v>
      </c>
      <c r="D536" s="580">
        <f t="shared" si="49"/>
        <v>0</v>
      </c>
      <c r="E536" s="579">
        <f t="shared" si="49"/>
        <v>0</v>
      </c>
      <c r="F536" s="580">
        <v>0</v>
      </c>
      <c r="G536" s="580">
        <v>0</v>
      </c>
      <c r="H536" s="580">
        <v>0</v>
      </c>
      <c r="I536" s="579">
        <v>0</v>
      </c>
      <c r="J536" s="580">
        <v>0</v>
      </c>
      <c r="K536" s="580">
        <v>0</v>
      </c>
      <c r="L536" s="580">
        <v>0</v>
      </c>
      <c r="M536" s="581">
        <v>0</v>
      </c>
      <c r="N536" s="97"/>
      <c r="O536" s="97"/>
      <c r="P536" s="97"/>
      <c r="Q536" s="97"/>
      <c r="R536" s="97"/>
      <c r="S536" s="97"/>
      <c r="T536" s="97"/>
      <c r="U536" s="97"/>
      <c r="V536" s="97"/>
      <c r="W536" s="97"/>
      <c r="X536" s="97"/>
      <c r="Y536" s="97"/>
    </row>
    <row r="537" spans="1:25" s="94" customFormat="1" ht="17.100000000000001" customHeight="1">
      <c r="A537" s="589" t="s">
        <v>554</v>
      </c>
      <c r="B537" s="580">
        <f t="shared" si="49"/>
        <v>2</v>
      </c>
      <c r="C537" s="580">
        <f t="shared" si="49"/>
        <v>1644.38</v>
      </c>
      <c r="D537" s="580">
        <f t="shared" si="49"/>
        <v>3327.36</v>
      </c>
      <c r="E537" s="579">
        <f t="shared" si="49"/>
        <v>1057208000</v>
      </c>
      <c r="F537" s="580">
        <v>1</v>
      </c>
      <c r="G537" s="580">
        <v>1095.21</v>
      </c>
      <c r="H537" s="580">
        <v>545.6</v>
      </c>
      <c r="I537" s="579">
        <v>285208000</v>
      </c>
      <c r="J537" s="580">
        <v>1</v>
      </c>
      <c r="K537" s="580">
        <v>549.16999999999996</v>
      </c>
      <c r="L537" s="580">
        <v>2781.76</v>
      </c>
      <c r="M537" s="581">
        <v>772000000</v>
      </c>
      <c r="N537" s="97"/>
      <c r="O537" s="97"/>
      <c r="P537" s="97"/>
      <c r="Q537" s="97"/>
      <c r="R537" s="97"/>
      <c r="S537" s="97"/>
      <c r="T537" s="97"/>
      <c r="U537" s="97"/>
      <c r="V537" s="97"/>
      <c r="W537" s="97"/>
      <c r="X537" s="97"/>
      <c r="Y537" s="97"/>
    </row>
    <row r="538" spans="1:25" s="94" customFormat="1" ht="17.100000000000001" customHeight="1">
      <c r="A538" s="589" t="s">
        <v>633</v>
      </c>
      <c r="B538" s="580">
        <f t="shared" si="49"/>
        <v>0</v>
      </c>
      <c r="C538" s="580">
        <f t="shared" si="49"/>
        <v>0</v>
      </c>
      <c r="D538" s="580">
        <f t="shared" si="49"/>
        <v>0</v>
      </c>
      <c r="E538" s="579">
        <f t="shared" si="49"/>
        <v>0</v>
      </c>
      <c r="F538" s="580">
        <v>0</v>
      </c>
      <c r="G538" s="580">
        <v>0</v>
      </c>
      <c r="H538" s="580">
        <v>0</v>
      </c>
      <c r="I538" s="579">
        <v>0</v>
      </c>
      <c r="J538" s="580">
        <v>0</v>
      </c>
      <c r="K538" s="580">
        <v>0</v>
      </c>
      <c r="L538" s="580">
        <v>0</v>
      </c>
      <c r="M538" s="581">
        <v>0</v>
      </c>
      <c r="N538" s="97"/>
      <c r="O538" s="97"/>
      <c r="P538" s="97"/>
      <c r="Q538" s="97"/>
      <c r="R538" s="97"/>
      <c r="S538" s="97"/>
      <c r="T538" s="97"/>
      <c r="U538" s="97"/>
      <c r="V538" s="97"/>
      <c r="W538" s="97"/>
      <c r="X538" s="97"/>
      <c r="Y538" s="97"/>
    </row>
    <row r="539" spans="1:25" s="94" customFormat="1" ht="17.100000000000001" customHeight="1">
      <c r="A539" s="589" t="s">
        <v>634</v>
      </c>
      <c r="B539" s="580">
        <f t="shared" si="49"/>
        <v>40</v>
      </c>
      <c r="C539" s="580">
        <f t="shared" si="49"/>
        <v>35406.42</v>
      </c>
      <c r="D539" s="580">
        <f t="shared" si="49"/>
        <v>30105.676000000003</v>
      </c>
      <c r="E539" s="579">
        <f t="shared" si="49"/>
        <v>13249023156</v>
      </c>
      <c r="F539" s="580">
        <v>34</v>
      </c>
      <c r="G539" s="580">
        <v>33708.799999999996</v>
      </c>
      <c r="H539" s="580">
        <v>29737.438000000002</v>
      </c>
      <c r="I539" s="579">
        <v>13071848696</v>
      </c>
      <c r="J539" s="580">
        <v>6</v>
      </c>
      <c r="K539" s="580">
        <v>1697.62</v>
      </c>
      <c r="L539" s="580">
        <v>368.238</v>
      </c>
      <c r="M539" s="581">
        <v>177174460</v>
      </c>
      <c r="N539" s="97"/>
      <c r="O539" s="97"/>
      <c r="P539" s="97"/>
      <c r="Q539" s="97"/>
      <c r="R539" s="97"/>
      <c r="S539" s="97"/>
      <c r="T539" s="97"/>
      <c r="U539" s="97"/>
      <c r="V539" s="97"/>
      <c r="W539" s="97"/>
      <c r="X539" s="97"/>
      <c r="Y539" s="97"/>
    </row>
    <row r="540" spans="1:25" s="94" customFormat="1" ht="17.100000000000001" customHeight="1">
      <c r="A540" s="589" t="s">
        <v>635</v>
      </c>
      <c r="B540" s="580">
        <f t="shared" si="49"/>
        <v>0</v>
      </c>
      <c r="C540" s="580">
        <f t="shared" si="49"/>
        <v>0</v>
      </c>
      <c r="D540" s="580">
        <f t="shared" si="49"/>
        <v>0</v>
      </c>
      <c r="E540" s="579">
        <f t="shared" si="49"/>
        <v>0</v>
      </c>
      <c r="F540" s="580">
        <v>0</v>
      </c>
      <c r="G540" s="580">
        <v>0</v>
      </c>
      <c r="H540" s="580">
        <v>0</v>
      </c>
      <c r="I540" s="579">
        <v>0</v>
      </c>
      <c r="J540" s="580">
        <v>0</v>
      </c>
      <c r="K540" s="580">
        <v>0</v>
      </c>
      <c r="L540" s="580">
        <v>0</v>
      </c>
      <c r="M540" s="581">
        <v>0</v>
      </c>
      <c r="N540" s="97"/>
      <c r="O540" s="97"/>
      <c r="P540" s="97"/>
      <c r="Q540" s="97"/>
      <c r="R540" s="97"/>
      <c r="S540" s="97"/>
      <c r="T540" s="97"/>
      <c r="U540" s="97"/>
      <c r="V540" s="97"/>
      <c r="W540" s="97"/>
      <c r="X540" s="97"/>
      <c r="Y540" s="97"/>
    </row>
    <row r="541" spans="1:25" s="94" customFormat="1" ht="17.100000000000001" customHeight="1">
      <c r="A541" s="589" t="s">
        <v>636</v>
      </c>
      <c r="B541" s="580">
        <f t="shared" si="49"/>
        <v>0</v>
      </c>
      <c r="C541" s="580">
        <f t="shared" si="49"/>
        <v>0</v>
      </c>
      <c r="D541" s="580">
        <f t="shared" si="49"/>
        <v>0</v>
      </c>
      <c r="E541" s="579">
        <f t="shared" si="49"/>
        <v>0</v>
      </c>
      <c r="F541" s="580">
        <v>0</v>
      </c>
      <c r="G541" s="580">
        <v>0</v>
      </c>
      <c r="H541" s="580">
        <v>0</v>
      </c>
      <c r="I541" s="579">
        <v>0</v>
      </c>
      <c r="J541" s="580">
        <v>0</v>
      </c>
      <c r="K541" s="580">
        <v>0</v>
      </c>
      <c r="L541" s="580">
        <v>0</v>
      </c>
      <c r="M541" s="581">
        <v>0</v>
      </c>
      <c r="N541" s="97"/>
      <c r="O541" s="97"/>
      <c r="P541" s="97"/>
      <c r="Q541" s="97"/>
      <c r="R541" s="97"/>
      <c r="S541" s="97"/>
      <c r="T541" s="97"/>
      <c r="U541" s="97"/>
      <c r="V541" s="97"/>
      <c r="W541" s="97"/>
      <c r="X541" s="97"/>
      <c r="Y541" s="97"/>
    </row>
    <row r="542" spans="1:25" s="94" customFormat="1" ht="17.100000000000001" customHeight="1">
      <c r="A542" s="589" t="s">
        <v>637</v>
      </c>
      <c r="B542" s="580">
        <f t="shared" si="49"/>
        <v>0</v>
      </c>
      <c r="C542" s="580">
        <f t="shared" si="49"/>
        <v>0</v>
      </c>
      <c r="D542" s="580">
        <f t="shared" si="49"/>
        <v>0</v>
      </c>
      <c r="E542" s="579">
        <f t="shared" si="49"/>
        <v>0</v>
      </c>
      <c r="F542" s="580">
        <v>0</v>
      </c>
      <c r="G542" s="580">
        <v>0</v>
      </c>
      <c r="H542" s="580">
        <v>0</v>
      </c>
      <c r="I542" s="579">
        <v>0</v>
      </c>
      <c r="J542" s="580">
        <v>0</v>
      </c>
      <c r="K542" s="580">
        <v>0</v>
      </c>
      <c r="L542" s="580">
        <v>0</v>
      </c>
      <c r="M542" s="581">
        <v>0</v>
      </c>
      <c r="N542" s="97"/>
      <c r="O542" s="97"/>
      <c r="P542" s="97"/>
      <c r="Q542" s="97"/>
      <c r="R542" s="97"/>
      <c r="S542" s="97"/>
      <c r="T542" s="97"/>
      <c r="U542" s="97"/>
      <c r="V542" s="97"/>
      <c r="W542" s="97"/>
      <c r="X542" s="97"/>
      <c r="Y542" s="97"/>
    </row>
    <row r="543" spans="1:25" s="94" customFormat="1" ht="17.100000000000001" customHeight="1">
      <c r="A543" s="589" t="s">
        <v>638</v>
      </c>
      <c r="B543" s="580">
        <f t="shared" si="49"/>
        <v>0</v>
      </c>
      <c r="C543" s="580">
        <f t="shared" si="49"/>
        <v>0</v>
      </c>
      <c r="D543" s="580">
        <f t="shared" si="49"/>
        <v>0</v>
      </c>
      <c r="E543" s="579">
        <f t="shared" si="49"/>
        <v>0</v>
      </c>
      <c r="F543" s="580">
        <v>0</v>
      </c>
      <c r="G543" s="580">
        <v>0</v>
      </c>
      <c r="H543" s="580">
        <v>0</v>
      </c>
      <c r="I543" s="579">
        <v>0</v>
      </c>
      <c r="J543" s="580">
        <v>0</v>
      </c>
      <c r="K543" s="580">
        <v>0</v>
      </c>
      <c r="L543" s="580">
        <v>0</v>
      </c>
      <c r="M543" s="581">
        <v>0</v>
      </c>
      <c r="N543" s="97"/>
      <c r="O543" s="97"/>
      <c r="P543" s="97"/>
      <c r="Q543" s="97"/>
      <c r="R543" s="97"/>
      <c r="S543" s="97"/>
      <c r="T543" s="97"/>
      <c r="U543" s="97"/>
      <c r="V543" s="97"/>
      <c r="W543" s="97"/>
      <c r="X543" s="97"/>
      <c r="Y543" s="97"/>
    </row>
    <row r="544" spans="1:25" s="94" customFormat="1" ht="17.100000000000001" customHeight="1">
      <c r="A544" s="589" t="s">
        <v>639</v>
      </c>
      <c r="B544" s="580">
        <f t="shared" si="49"/>
        <v>0</v>
      </c>
      <c r="C544" s="580">
        <f t="shared" si="49"/>
        <v>0</v>
      </c>
      <c r="D544" s="580">
        <f t="shared" si="49"/>
        <v>0</v>
      </c>
      <c r="E544" s="579">
        <f t="shared" si="49"/>
        <v>0</v>
      </c>
      <c r="F544" s="580">
        <v>0</v>
      </c>
      <c r="G544" s="580">
        <v>0</v>
      </c>
      <c r="H544" s="580">
        <v>0</v>
      </c>
      <c r="I544" s="579">
        <v>0</v>
      </c>
      <c r="J544" s="580">
        <v>0</v>
      </c>
      <c r="K544" s="580">
        <v>0</v>
      </c>
      <c r="L544" s="580">
        <v>0</v>
      </c>
      <c r="M544" s="581">
        <v>0</v>
      </c>
      <c r="N544" s="97"/>
      <c r="O544" s="97"/>
      <c r="P544" s="97"/>
      <c r="Q544" s="97"/>
      <c r="R544" s="97"/>
      <c r="S544" s="97"/>
      <c r="T544" s="97"/>
      <c r="U544" s="97"/>
      <c r="V544" s="97"/>
      <c r="W544" s="97"/>
      <c r="X544" s="97"/>
      <c r="Y544" s="97"/>
    </row>
    <row r="545" spans="1:25" s="94" customFormat="1" ht="17.100000000000001" customHeight="1">
      <c r="A545" s="589" t="s">
        <v>640</v>
      </c>
      <c r="B545" s="580">
        <f t="shared" si="49"/>
        <v>0</v>
      </c>
      <c r="C545" s="580">
        <f t="shared" si="49"/>
        <v>0</v>
      </c>
      <c r="D545" s="580">
        <f t="shared" si="49"/>
        <v>0</v>
      </c>
      <c r="E545" s="579">
        <f t="shared" si="49"/>
        <v>0</v>
      </c>
      <c r="F545" s="580">
        <v>0</v>
      </c>
      <c r="G545" s="580">
        <v>0</v>
      </c>
      <c r="H545" s="580">
        <v>0</v>
      </c>
      <c r="I545" s="579">
        <v>0</v>
      </c>
      <c r="J545" s="580">
        <v>0</v>
      </c>
      <c r="K545" s="580">
        <v>0</v>
      </c>
      <c r="L545" s="580">
        <v>0</v>
      </c>
      <c r="M545" s="581">
        <v>0</v>
      </c>
      <c r="N545" s="97"/>
      <c r="O545" s="97"/>
      <c r="P545" s="97"/>
      <c r="Q545" s="97"/>
      <c r="R545" s="97"/>
      <c r="S545" s="97"/>
      <c r="T545" s="97"/>
      <c r="U545" s="97"/>
      <c r="V545" s="97"/>
      <c r="W545" s="97"/>
      <c r="X545" s="97"/>
      <c r="Y545" s="97"/>
    </row>
    <row r="546" spans="1:25" s="94" customFormat="1" ht="17.100000000000001" customHeight="1">
      <c r="A546" s="589" t="s">
        <v>641</v>
      </c>
      <c r="B546" s="580">
        <f t="shared" si="49"/>
        <v>0</v>
      </c>
      <c r="C546" s="580">
        <f t="shared" si="49"/>
        <v>0</v>
      </c>
      <c r="D546" s="580">
        <f t="shared" si="49"/>
        <v>0</v>
      </c>
      <c r="E546" s="579">
        <f t="shared" si="49"/>
        <v>0</v>
      </c>
      <c r="F546" s="580">
        <v>0</v>
      </c>
      <c r="G546" s="580">
        <v>0</v>
      </c>
      <c r="H546" s="580">
        <v>0</v>
      </c>
      <c r="I546" s="579">
        <v>0</v>
      </c>
      <c r="J546" s="580">
        <v>0</v>
      </c>
      <c r="K546" s="580">
        <v>0</v>
      </c>
      <c r="L546" s="580">
        <v>0</v>
      </c>
      <c r="M546" s="581">
        <v>0</v>
      </c>
      <c r="N546" s="97"/>
      <c r="O546" s="97"/>
      <c r="P546" s="97"/>
      <c r="Q546" s="97"/>
      <c r="R546" s="97"/>
      <c r="S546" s="97"/>
      <c r="T546" s="97"/>
      <c r="U546" s="97"/>
      <c r="V546" s="97"/>
      <c r="W546" s="97"/>
      <c r="X546" s="97"/>
      <c r="Y546" s="97"/>
    </row>
    <row r="547" spans="1:25" s="94" customFormat="1" ht="17.100000000000001" customHeight="1">
      <c r="A547" s="589" t="s">
        <v>642</v>
      </c>
      <c r="B547" s="580">
        <f t="shared" si="49"/>
        <v>0</v>
      </c>
      <c r="C547" s="580">
        <f t="shared" si="49"/>
        <v>0</v>
      </c>
      <c r="D547" s="580">
        <f t="shared" si="49"/>
        <v>0</v>
      </c>
      <c r="E547" s="579">
        <f t="shared" si="49"/>
        <v>0</v>
      </c>
      <c r="F547" s="580">
        <v>0</v>
      </c>
      <c r="G547" s="580">
        <v>0</v>
      </c>
      <c r="H547" s="580">
        <v>0</v>
      </c>
      <c r="I547" s="579">
        <v>0</v>
      </c>
      <c r="J547" s="580">
        <v>0</v>
      </c>
      <c r="K547" s="580">
        <v>0</v>
      </c>
      <c r="L547" s="580">
        <v>0</v>
      </c>
      <c r="M547" s="581">
        <v>0</v>
      </c>
      <c r="N547" s="97"/>
      <c r="O547" s="97"/>
      <c r="P547" s="97"/>
      <c r="Q547" s="97"/>
      <c r="R547" s="97"/>
      <c r="S547" s="97"/>
      <c r="T547" s="97"/>
      <c r="U547" s="97"/>
      <c r="V547" s="97"/>
      <c r="W547" s="97"/>
      <c r="X547" s="97"/>
      <c r="Y547" s="97"/>
    </row>
    <row r="548" spans="1:25" s="94" customFormat="1" ht="17.100000000000001" customHeight="1">
      <c r="A548" s="589" t="s">
        <v>643</v>
      </c>
      <c r="B548" s="580">
        <f t="shared" si="49"/>
        <v>0</v>
      </c>
      <c r="C548" s="580">
        <f t="shared" si="49"/>
        <v>0</v>
      </c>
      <c r="D548" s="580">
        <f t="shared" si="49"/>
        <v>0</v>
      </c>
      <c r="E548" s="579">
        <f t="shared" si="49"/>
        <v>0</v>
      </c>
      <c r="F548" s="580">
        <v>0</v>
      </c>
      <c r="G548" s="580">
        <v>0</v>
      </c>
      <c r="H548" s="580">
        <v>0</v>
      </c>
      <c r="I548" s="579">
        <v>0</v>
      </c>
      <c r="J548" s="580">
        <v>0</v>
      </c>
      <c r="K548" s="580">
        <v>0</v>
      </c>
      <c r="L548" s="580">
        <v>0</v>
      </c>
      <c r="M548" s="581">
        <v>0</v>
      </c>
      <c r="N548" s="97"/>
      <c r="O548" s="97"/>
      <c r="P548" s="97"/>
      <c r="Q548" s="97"/>
      <c r="R548" s="97"/>
      <c r="S548" s="97"/>
      <c r="T548" s="97"/>
      <c r="U548" s="97"/>
      <c r="V548" s="97"/>
      <c r="W548" s="97"/>
      <c r="X548" s="97"/>
      <c r="Y548" s="97"/>
    </row>
    <row r="549" spans="1:25" s="94" customFormat="1" ht="17.100000000000001" customHeight="1">
      <c r="A549" s="589" t="s">
        <v>658</v>
      </c>
      <c r="B549" s="580">
        <f t="shared" si="49"/>
        <v>0</v>
      </c>
      <c r="C549" s="580">
        <f t="shared" si="49"/>
        <v>0</v>
      </c>
      <c r="D549" s="580">
        <f t="shared" si="49"/>
        <v>0</v>
      </c>
      <c r="E549" s="579">
        <f t="shared" si="49"/>
        <v>0</v>
      </c>
      <c r="F549" s="580">
        <v>0</v>
      </c>
      <c r="G549" s="580">
        <v>0</v>
      </c>
      <c r="H549" s="580">
        <v>0</v>
      </c>
      <c r="I549" s="579">
        <v>0</v>
      </c>
      <c r="J549" s="580">
        <v>0</v>
      </c>
      <c r="K549" s="580">
        <v>0</v>
      </c>
      <c r="L549" s="580">
        <v>0</v>
      </c>
      <c r="M549" s="581">
        <v>0</v>
      </c>
      <c r="N549" s="97"/>
      <c r="O549" s="97"/>
      <c r="P549" s="97"/>
      <c r="Q549" s="97"/>
      <c r="R549" s="97"/>
      <c r="S549" s="97"/>
      <c r="T549" s="97"/>
      <c r="U549" s="97"/>
      <c r="V549" s="97"/>
      <c r="W549" s="97"/>
      <c r="X549" s="97"/>
      <c r="Y549" s="97"/>
    </row>
    <row r="550" spans="1:25" s="94" customFormat="1" ht="17.100000000000001" customHeight="1">
      <c r="A550" s="589" t="s">
        <v>659</v>
      </c>
      <c r="B550" s="580">
        <f t="shared" si="49"/>
        <v>0</v>
      </c>
      <c r="C550" s="580">
        <f t="shared" si="49"/>
        <v>0</v>
      </c>
      <c r="D550" s="580">
        <f t="shared" si="49"/>
        <v>0</v>
      </c>
      <c r="E550" s="579">
        <f t="shared" si="49"/>
        <v>0</v>
      </c>
      <c r="F550" s="580">
        <v>0</v>
      </c>
      <c r="G550" s="580">
        <v>0</v>
      </c>
      <c r="H550" s="580">
        <v>0</v>
      </c>
      <c r="I550" s="579">
        <v>0</v>
      </c>
      <c r="J550" s="580">
        <v>0</v>
      </c>
      <c r="K550" s="580">
        <v>0</v>
      </c>
      <c r="L550" s="580">
        <v>0</v>
      </c>
      <c r="M550" s="581">
        <v>0</v>
      </c>
      <c r="N550" s="97"/>
      <c r="O550" s="97"/>
      <c r="P550" s="97"/>
      <c r="Q550" s="97"/>
      <c r="R550" s="97"/>
      <c r="S550" s="97"/>
      <c r="T550" s="97"/>
      <c r="U550" s="97"/>
      <c r="V550" s="97"/>
      <c r="W550" s="97"/>
      <c r="X550" s="97"/>
      <c r="Y550" s="97"/>
    </row>
    <row r="551" spans="1:25" s="94" customFormat="1" ht="17.100000000000001" customHeight="1">
      <c r="A551" s="589" t="s">
        <v>660</v>
      </c>
      <c r="B551" s="580">
        <f t="shared" ref="B551:E562" si="50">SUM(F551,J551)</f>
        <v>14</v>
      </c>
      <c r="C551" s="580">
        <f t="shared" si="50"/>
        <v>25366.91</v>
      </c>
      <c r="D551" s="580">
        <f t="shared" si="50"/>
        <v>1200</v>
      </c>
      <c r="E551" s="579">
        <f t="shared" si="50"/>
        <v>113973112</v>
      </c>
      <c r="F551" s="580">
        <v>11</v>
      </c>
      <c r="G551" s="580">
        <v>25015.07</v>
      </c>
      <c r="H551" s="580">
        <v>1200</v>
      </c>
      <c r="I551" s="579">
        <v>113973112</v>
      </c>
      <c r="J551" s="580">
        <v>3</v>
      </c>
      <c r="K551" s="580">
        <v>351.84</v>
      </c>
      <c r="L551" s="580">
        <v>0</v>
      </c>
      <c r="M551" s="581">
        <v>0</v>
      </c>
      <c r="N551" s="97"/>
      <c r="O551" s="97"/>
      <c r="P551" s="97"/>
      <c r="Q551" s="97"/>
      <c r="R551" s="97"/>
      <c r="S551" s="97"/>
      <c r="T551" s="97"/>
      <c r="U551" s="97"/>
      <c r="V551" s="97"/>
      <c r="W551" s="97"/>
      <c r="X551" s="97"/>
      <c r="Y551" s="97"/>
    </row>
    <row r="552" spans="1:25" s="94" customFormat="1" ht="17.100000000000001" customHeight="1">
      <c r="A552" s="589" t="s">
        <v>661</v>
      </c>
      <c r="B552" s="580">
        <f t="shared" si="50"/>
        <v>1</v>
      </c>
      <c r="C552" s="580">
        <f t="shared" si="50"/>
        <v>4</v>
      </c>
      <c r="D552" s="580">
        <f t="shared" si="50"/>
        <v>4</v>
      </c>
      <c r="E552" s="579">
        <f t="shared" si="50"/>
        <v>0</v>
      </c>
      <c r="F552" s="580">
        <v>0</v>
      </c>
      <c r="G552" s="580">
        <v>0</v>
      </c>
      <c r="H552" s="580">
        <v>0</v>
      </c>
      <c r="I552" s="579">
        <v>0</v>
      </c>
      <c r="J552" s="580">
        <v>1</v>
      </c>
      <c r="K552" s="580">
        <v>4</v>
      </c>
      <c r="L552" s="580">
        <v>4</v>
      </c>
      <c r="M552" s="581">
        <v>0</v>
      </c>
      <c r="N552" s="97"/>
      <c r="O552" s="97"/>
      <c r="P552" s="97"/>
      <c r="Q552" s="97"/>
      <c r="R552" s="97"/>
      <c r="S552" s="97"/>
      <c r="T552" s="97"/>
      <c r="U552" s="97"/>
      <c r="V552" s="97"/>
      <c r="W552" s="97"/>
      <c r="X552" s="97"/>
      <c r="Y552" s="97"/>
    </row>
    <row r="553" spans="1:25" s="94" customFormat="1" ht="17.100000000000001" customHeight="1">
      <c r="A553" s="589" t="s">
        <v>662</v>
      </c>
      <c r="B553" s="580">
        <f t="shared" si="50"/>
        <v>0</v>
      </c>
      <c r="C553" s="580">
        <f t="shared" si="50"/>
        <v>0</v>
      </c>
      <c r="D553" s="580">
        <f t="shared" si="50"/>
        <v>0</v>
      </c>
      <c r="E553" s="579">
        <f t="shared" si="50"/>
        <v>0</v>
      </c>
      <c r="F553" s="580">
        <v>0</v>
      </c>
      <c r="G553" s="580">
        <v>0</v>
      </c>
      <c r="H553" s="580">
        <v>0</v>
      </c>
      <c r="I553" s="579">
        <v>0</v>
      </c>
      <c r="J553" s="580">
        <v>0</v>
      </c>
      <c r="K553" s="580">
        <v>0</v>
      </c>
      <c r="L553" s="580">
        <v>0</v>
      </c>
      <c r="M553" s="581">
        <v>0</v>
      </c>
      <c r="N553" s="97"/>
      <c r="O553" s="97"/>
      <c r="P553" s="97"/>
      <c r="Q553" s="97"/>
      <c r="R553" s="97"/>
      <c r="S553" s="97"/>
      <c r="T553" s="97"/>
      <c r="U553" s="97"/>
      <c r="V553" s="97"/>
      <c r="W553" s="97"/>
      <c r="X553" s="97"/>
      <c r="Y553" s="97"/>
    </row>
    <row r="554" spans="1:25" s="94" customFormat="1" ht="17.100000000000001" customHeight="1">
      <c r="A554" s="589" t="s">
        <v>663</v>
      </c>
      <c r="B554" s="580">
        <f t="shared" si="50"/>
        <v>20</v>
      </c>
      <c r="C554" s="580">
        <f t="shared" si="50"/>
        <v>45912.609999999993</v>
      </c>
      <c r="D554" s="580">
        <f t="shared" si="50"/>
        <v>138447.223</v>
      </c>
      <c r="E554" s="579">
        <f t="shared" si="50"/>
        <v>13893399950</v>
      </c>
      <c r="F554" s="580">
        <v>12</v>
      </c>
      <c r="G554" s="580">
        <v>44425.179999999993</v>
      </c>
      <c r="H554" s="580">
        <v>138277.473</v>
      </c>
      <c r="I554" s="579">
        <v>13893399950</v>
      </c>
      <c r="J554" s="580">
        <v>8</v>
      </c>
      <c r="K554" s="580">
        <v>1487.43</v>
      </c>
      <c r="L554" s="580">
        <v>169.75</v>
      </c>
      <c r="M554" s="581">
        <v>0</v>
      </c>
      <c r="N554" s="97"/>
      <c r="O554" s="97"/>
      <c r="P554" s="97"/>
      <c r="Q554" s="97"/>
      <c r="R554" s="97"/>
      <c r="S554" s="97"/>
      <c r="T554" s="97"/>
      <c r="U554" s="97"/>
      <c r="V554" s="97"/>
      <c r="W554" s="97"/>
      <c r="X554" s="97"/>
      <c r="Y554" s="97"/>
    </row>
    <row r="555" spans="1:25" s="94" customFormat="1" ht="17.100000000000001" customHeight="1">
      <c r="A555" s="589" t="s">
        <v>664</v>
      </c>
      <c r="B555" s="580">
        <f t="shared" si="50"/>
        <v>0</v>
      </c>
      <c r="C555" s="580">
        <f t="shared" si="50"/>
        <v>0</v>
      </c>
      <c r="D555" s="580">
        <f t="shared" si="50"/>
        <v>0</v>
      </c>
      <c r="E555" s="579">
        <f t="shared" si="50"/>
        <v>0</v>
      </c>
      <c r="F555" s="580">
        <v>0</v>
      </c>
      <c r="G555" s="580">
        <v>0</v>
      </c>
      <c r="H555" s="580">
        <v>0</v>
      </c>
      <c r="I555" s="579">
        <v>0</v>
      </c>
      <c r="J555" s="580">
        <v>0</v>
      </c>
      <c r="K555" s="580">
        <v>0</v>
      </c>
      <c r="L555" s="580">
        <v>0</v>
      </c>
      <c r="M555" s="581">
        <v>0</v>
      </c>
      <c r="N555" s="97"/>
      <c r="O555" s="97"/>
      <c r="P555" s="97"/>
      <c r="Q555" s="97"/>
      <c r="R555" s="97"/>
      <c r="S555" s="97"/>
      <c r="T555" s="97"/>
      <c r="U555" s="97"/>
      <c r="V555" s="97"/>
      <c r="W555" s="97"/>
      <c r="X555" s="97"/>
      <c r="Y555" s="97"/>
    </row>
    <row r="556" spans="1:25" s="94" customFormat="1" ht="17.100000000000001" customHeight="1">
      <c r="A556" s="589" t="s">
        <v>665</v>
      </c>
      <c r="B556" s="580">
        <f t="shared" si="50"/>
        <v>0</v>
      </c>
      <c r="C556" s="580">
        <f t="shared" si="50"/>
        <v>0</v>
      </c>
      <c r="D556" s="580">
        <f t="shared" si="50"/>
        <v>0</v>
      </c>
      <c r="E556" s="579">
        <f t="shared" si="50"/>
        <v>0</v>
      </c>
      <c r="F556" s="580">
        <v>0</v>
      </c>
      <c r="G556" s="580">
        <v>0</v>
      </c>
      <c r="H556" s="580">
        <v>0</v>
      </c>
      <c r="I556" s="579">
        <v>0</v>
      </c>
      <c r="J556" s="580">
        <v>0</v>
      </c>
      <c r="K556" s="580">
        <v>0</v>
      </c>
      <c r="L556" s="580">
        <v>0</v>
      </c>
      <c r="M556" s="581">
        <v>0</v>
      </c>
      <c r="N556" s="97"/>
      <c r="O556" s="97"/>
      <c r="P556" s="97"/>
      <c r="Q556" s="97"/>
      <c r="R556" s="97"/>
      <c r="S556" s="97"/>
      <c r="T556" s="97"/>
      <c r="U556" s="97"/>
      <c r="V556" s="97"/>
      <c r="W556" s="97"/>
      <c r="X556" s="97"/>
      <c r="Y556" s="97"/>
    </row>
    <row r="557" spans="1:25" s="94" customFormat="1" ht="17.100000000000001" customHeight="1">
      <c r="A557" s="589" t="s">
        <v>666</v>
      </c>
      <c r="B557" s="580">
        <f t="shared" si="50"/>
        <v>0</v>
      </c>
      <c r="C557" s="580">
        <f t="shared" si="50"/>
        <v>0</v>
      </c>
      <c r="D557" s="580">
        <f t="shared" si="50"/>
        <v>0</v>
      </c>
      <c r="E557" s="579">
        <f t="shared" si="50"/>
        <v>0</v>
      </c>
      <c r="F557" s="580">
        <v>0</v>
      </c>
      <c r="G557" s="580">
        <v>0</v>
      </c>
      <c r="H557" s="580">
        <v>0</v>
      </c>
      <c r="I557" s="579">
        <v>0</v>
      </c>
      <c r="J557" s="580">
        <v>0</v>
      </c>
      <c r="K557" s="580">
        <v>0</v>
      </c>
      <c r="L557" s="580">
        <v>0</v>
      </c>
      <c r="M557" s="581">
        <v>0</v>
      </c>
      <c r="N557" s="97"/>
      <c r="O557" s="97"/>
      <c r="P557" s="97"/>
      <c r="Q557" s="97"/>
      <c r="R557" s="97"/>
      <c r="S557" s="97"/>
      <c r="T557" s="97"/>
      <c r="U557" s="97"/>
      <c r="V557" s="97"/>
      <c r="W557" s="97"/>
      <c r="X557" s="97"/>
      <c r="Y557" s="97"/>
    </row>
    <row r="558" spans="1:25" s="94" customFormat="1" ht="17.100000000000001" customHeight="1">
      <c r="A558" s="589" t="s">
        <v>553</v>
      </c>
      <c r="B558" s="580">
        <f t="shared" si="50"/>
        <v>4</v>
      </c>
      <c r="C558" s="580">
        <f t="shared" si="50"/>
        <v>1525.19</v>
      </c>
      <c r="D558" s="580">
        <f t="shared" si="50"/>
        <v>6.76</v>
      </c>
      <c r="E558" s="579">
        <f t="shared" si="50"/>
        <v>2028000</v>
      </c>
      <c r="F558" s="580">
        <v>3</v>
      </c>
      <c r="G558" s="580">
        <v>1302.6200000000001</v>
      </c>
      <c r="H558" s="580">
        <v>6.76</v>
      </c>
      <c r="I558" s="579">
        <v>2028000</v>
      </c>
      <c r="J558" s="580">
        <v>1</v>
      </c>
      <c r="K558" s="580">
        <v>222.57</v>
      </c>
      <c r="L558" s="580">
        <v>0</v>
      </c>
      <c r="M558" s="581">
        <v>0</v>
      </c>
      <c r="N558" s="97"/>
      <c r="O558" s="97"/>
      <c r="P558" s="97"/>
      <c r="Q558" s="97"/>
      <c r="R558" s="97"/>
      <c r="S558" s="97"/>
      <c r="T558" s="97"/>
      <c r="U558" s="97"/>
      <c r="V558" s="97"/>
      <c r="W558" s="97"/>
      <c r="X558" s="97"/>
      <c r="Y558" s="97"/>
    </row>
    <row r="559" spans="1:25" s="94" customFormat="1" ht="17.100000000000001" customHeight="1">
      <c r="A559" s="589" t="s">
        <v>667</v>
      </c>
      <c r="B559" s="580">
        <f t="shared" si="50"/>
        <v>23</v>
      </c>
      <c r="C559" s="580">
        <f t="shared" si="50"/>
        <v>38213.840000000004</v>
      </c>
      <c r="D559" s="580">
        <f t="shared" si="50"/>
        <v>20089.574000000001</v>
      </c>
      <c r="E559" s="579">
        <f t="shared" si="50"/>
        <v>11600018653</v>
      </c>
      <c r="F559" s="580">
        <v>6</v>
      </c>
      <c r="G559" s="580">
        <v>3173.63</v>
      </c>
      <c r="H559" s="580">
        <v>2790.0149999999994</v>
      </c>
      <c r="I559" s="579">
        <v>262432760</v>
      </c>
      <c r="J559" s="580">
        <v>17</v>
      </c>
      <c r="K559" s="580">
        <v>35040.210000000006</v>
      </c>
      <c r="L559" s="580">
        <v>17299.559000000001</v>
      </c>
      <c r="M559" s="581">
        <v>11337585893</v>
      </c>
      <c r="N559" s="97"/>
      <c r="O559" s="97"/>
      <c r="P559" s="97"/>
      <c r="Q559" s="97"/>
      <c r="R559" s="97"/>
      <c r="S559" s="97"/>
      <c r="T559" s="97"/>
      <c r="U559" s="97"/>
      <c r="V559" s="97"/>
      <c r="W559" s="97"/>
      <c r="X559" s="97"/>
      <c r="Y559" s="97"/>
    </row>
    <row r="560" spans="1:25" s="94" customFormat="1" ht="17.100000000000001" customHeight="1">
      <c r="A560" s="589" t="s">
        <v>668</v>
      </c>
      <c r="B560" s="580">
        <f t="shared" si="50"/>
        <v>12</v>
      </c>
      <c r="C560" s="580">
        <f t="shared" si="50"/>
        <v>29297.479999999996</v>
      </c>
      <c r="D560" s="580">
        <f t="shared" si="50"/>
        <v>26800.998</v>
      </c>
      <c r="E560" s="579">
        <f t="shared" si="50"/>
        <v>1183484055</v>
      </c>
      <c r="F560" s="580">
        <v>1</v>
      </c>
      <c r="G560" s="580">
        <v>7615.49</v>
      </c>
      <c r="H560" s="580">
        <v>5974.2430000000004</v>
      </c>
      <c r="I560" s="579">
        <v>0</v>
      </c>
      <c r="J560" s="580">
        <v>11</v>
      </c>
      <c r="K560" s="580">
        <v>21681.989999999998</v>
      </c>
      <c r="L560" s="580">
        <v>20826.755000000001</v>
      </c>
      <c r="M560" s="581">
        <v>1183484055</v>
      </c>
      <c r="N560" s="97"/>
      <c r="O560" s="97"/>
      <c r="P560" s="97"/>
      <c r="Q560" s="97"/>
      <c r="R560" s="97"/>
      <c r="S560" s="97"/>
      <c r="T560" s="97"/>
      <c r="U560" s="97"/>
      <c r="V560" s="97"/>
      <c r="W560" s="97"/>
      <c r="X560" s="97"/>
      <c r="Y560" s="97"/>
    </row>
    <row r="561" spans="1:25" s="94" customFormat="1" ht="17.100000000000001" customHeight="1">
      <c r="A561" s="589" t="s">
        <v>669</v>
      </c>
      <c r="B561" s="580">
        <f t="shared" si="50"/>
        <v>16</v>
      </c>
      <c r="C561" s="580">
        <f t="shared" si="50"/>
        <v>9427.9599999999991</v>
      </c>
      <c r="D561" s="580">
        <f t="shared" si="50"/>
        <v>2975.65</v>
      </c>
      <c r="E561" s="579">
        <f t="shared" si="50"/>
        <v>0</v>
      </c>
      <c r="F561" s="580">
        <v>16</v>
      </c>
      <c r="G561" s="580">
        <v>9427.9599999999991</v>
      </c>
      <c r="H561" s="580">
        <v>2975.65</v>
      </c>
      <c r="I561" s="579">
        <v>0</v>
      </c>
      <c r="J561" s="580">
        <v>0</v>
      </c>
      <c r="K561" s="580">
        <v>0</v>
      </c>
      <c r="L561" s="580">
        <v>0</v>
      </c>
      <c r="M561" s="581">
        <v>0</v>
      </c>
      <c r="N561" s="97"/>
      <c r="O561" s="97"/>
      <c r="P561" s="97"/>
      <c r="Q561" s="97"/>
      <c r="R561" s="97"/>
      <c r="S561" s="97"/>
      <c r="T561" s="97"/>
      <c r="U561" s="97"/>
      <c r="V561" s="97"/>
      <c r="W561" s="97"/>
      <c r="X561" s="97"/>
      <c r="Y561" s="97"/>
    </row>
    <row r="562" spans="1:25" s="94" customFormat="1" ht="17.100000000000001" customHeight="1" thickBot="1">
      <c r="A562" s="590" t="s">
        <v>670</v>
      </c>
      <c r="B562" s="585">
        <f t="shared" si="50"/>
        <v>8</v>
      </c>
      <c r="C562" s="585">
        <f t="shared" si="50"/>
        <v>267.99</v>
      </c>
      <c r="D562" s="585">
        <f t="shared" si="50"/>
        <v>0.28599999999999998</v>
      </c>
      <c r="E562" s="584">
        <f t="shared" si="50"/>
        <v>0</v>
      </c>
      <c r="F562" s="585">
        <v>0</v>
      </c>
      <c r="G562" s="585">
        <v>0</v>
      </c>
      <c r="H562" s="585">
        <v>0</v>
      </c>
      <c r="I562" s="584">
        <v>0</v>
      </c>
      <c r="J562" s="585">
        <v>8</v>
      </c>
      <c r="K562" s="585">
        <v>267.99</v>
      </c>
      <c r="L562" s="585">
        <v>0.28599999999999998</v>
      </c>
      <c r="M562" s="586">
        <v>0</v>
      </c>
    </row>
  </sheetData>
  <mergeCells count="68">
    <mergeCell ref="A4:A5"/>
    <mergeCell ref="B4:E4"/>
    <mergeCell ref="F4:I4"/>
    <mergeCell ref="J4:M4"/>
    <mergeCell ref="A37:A38"/>
    <mergeCell ref="B37:E37"/>
    <mergeCell ref="F37:I37"/>
    <mergeCell ref="J37:M37"/>
    <mergeCell ref="A70:A71"/>
    <mergeCell ref="B70:E70"/>
    <mergeCell ref="F70:I70"/>
    <mergeCell ref="J70:M70"/>
    <mergeCell ref="A103:A104"/>
    <mergeCell ref="B103:E103"/>
    <mergeCell ref="F103:I103"/>
    <mergeCell ref="J103:M103"/>
    <mergeCell ref="A136:A137"/>
    <mergeCell ref="B136:E136"/>
    <mergeCell ref="F136:I136"/>
    <mergeCell ref="J136:M136"/>
    <mergeCell ref="A169:A170"/>
    <mergeCell ref="B169:E169"/>
    <mergeCell ref="F169:I169"/>
    <mergeCell ref="J169:M169"/>
    <mergeCell ref="A202:A203"/>
    <mergeCell ref="B202:E202"/>
    <mergeCell ref="F202:I202"/>
    <mergeCell ref="J202:M202"/>
    <mergeCell ref="A235:A236"/>
    <mergeCell ref="B235:E235"/>
    <mergeCell ref="F235:I235"/>
    <mergeCell ref="J235:M235"/>
    <mergeCell ref="A268:A269"/>
    <mergeCell ref="B268:E268"/>
    <mergeCell ref="F268:I268"/>
    <mergeCell ref="J268:M268"/>
    <mergeCell ref="A301:A302"/>
    <mergeCell ref="B301:E301"/>
    <mergeCell ref="F301:I301"/>
    <mergeCell ref="J301:M301"/>
    <mergeCell ref="A334:A335"/>
    <mergeCell ref="B334:E334"/>
    <mergeCell ref="F334:I334"/>
    <mergeCell ref="J334:M334"/>
    <mergeCell ref="A367:A368"/>
    <mergeCell ref="B367:E367"/>
    <mergeCell ref="F367:I367"/>
    <mergeCell ref="J367:M367"/>
    <mergeCell ref="A400:A401"/>
    <mergeCell ref="B400:E400"/>
    <mergeCell ref="F400:I400"/>
    <mergeCell ref="J400:M400"/>
    <mergeCell ref="A433:A434"/>
    <mergeCell ref="B433:E433"/>
    <mergeCell ref="F433:I433"/>
    <mergeCell ref="J433:M433"/>
    <mergeCell ref="A532:A533"/>
    <mergeCell ref="B532:E532"/>
    <mergeCell ref="F532:I532"/>
    <mergeCell ref="J532:M532"/>
    <mergeCell ref="A466:A467"/>
    <mergeCell ref="B466:E466"/>
    <mergeCell ref="F466:I466"/>
    <mergeCell ref="J466:M466"/>
    <mergeCell ref="A499:A500"/>
    <mergeCell ref="B499:E499"/>
    <mergeCell ref="F499:I499"/>
    <mergeCell ref="J499:M499"/>
  </mergeCells>
  <phoneticPr fontId="10" type="noConversion"/>
  <pageMargins left="0.78740157480314965" right="0.78740157480314965" top="0.70866141732283472" bottom="0.70866141732283472" header="0.31496062992125984" footer="0.31496062992125984"/>
  <pageSetup paperSize="9" scale="80" firstPageNumber="31" orientation="landscape" r:id="rId1"/>
  <headerFooter differentOddEven="1" scaleWithDoc="0" alignWithMargins="0">
    <oddFooter>&amp;L&amp;9Ⅱ. 폐기물 재활용실적&amp;C-&amp;P--&amp;R&amp;9  2. 2014년 재활용실적(3. 지역별)</oddFooter>
    <evenHeader>&amp;L&amp;9Ⅱ. 폐기물 재활용실적&amp;C-&amp;P--&amp;R&amp;9  2. 2014년 재활용실적(3. 지역별)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8"/>
  <sheetViews>
    <sheetView showGridLines="0" view="pageBreakPreview" zoomScaleNormal="100" zoomScaleSheetLayoutView="100" workbookViewId="0"/>
  </sheetViews>
  <sheetFormatPr defaultRowHeight="13.5"/>
  <cols>
    <col min="1" max="1" width="9" style="1" customWidth="1"/>
    <col min="2" max="2" width="4.77734375" style="1" customWidth="1"/>
    <col min="3" max="3" width="2.33203125" style="1" customWidth="1"/>
    <col min="4" max="4" width="3" style="1" customWidth="1"/>
    <col min="5" max="6" width="1.6640625" style="1" customWidth="1"/>
    <col min="7" max="7" width="2.21875" style="1" customWidth="1"/>
    <col min="8" max="8" width="1.88671875" style="1" customWidth="1"/>
    <col min="9" max="9" width="2.44140625" style="1" customWidth="1"/>
    <col min="10" max="10" width="3.5546875" style="1" customWidth="1"/>
    <col min="11" max="11" width="2.44140625" style="1" customWidth="1"/>
    <col min="12" max="13" width="2.109375" style="1" customWidth="1"/>
    <col min="14" max="14" width="1.88671875" style="1" customWidth="1"/>
    <col min="15" max="15" width="3.5546875" style="1" customWidth="1"/>
    <col min="16" max="16" width="1" style="1" customWidth="1"/>
    <col min="17" max="17" width="8.44140625" style="2" customWidth="1"/>
    <col min="18" max="22" width="8.44140625" style="3" customWidth="1"/>
    <col min="23" max="24" width="8.44140625" style="1" customWidth="1"/>
    <col min="25" max="25" width="4.5546875" style="1" customWidth="1"/>
    <col min="26" max="16384" width="8.88671875" style="1"/>
  </cols>
  <sheetData>
    <row r="1" spans="1:25" ht="9" customHeight="1"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266"/>
      <c r="R1" s="267"/>
      <c r="S1" s="267"/>
      <c r="T1" s="267"/>
      <c r="U1" s="267"/>
      <c r="V1" s="267"/>
      <c r="W1" s="268"/>
      <c r="X1" s="268"/>
    </row>
    <row r="2" spans="1:25" ht="36.75" customHeight="1">
      <c r="B2" s="147"/>
      <c r="C2" s="147"/>
      <c r="D2" s="147"/>
      <c r="E2" s="147"/>
      <c r="F2" s="665" t="s">
        <v>711</v>
      </c>
      <c r="G2" s="665"/>
      <c r="H2" s="665"/>
      <c r="I2" s="665"/>
      <c r="J2" s="665"/>
      <c r="K2" s="665"/>
      <c r="L2" s="665"/>
      <c r="M2" s="665"/>
      <c r="N2" s="665"/>
      <c r="O2" s="665"/>
      <c r="P2" s="665"/>
      <c r="Q2" s="665"/>
      <c r="R2" s="665"/>
      <c r="S2" s="665"/>
      <c r="T2" s="665"/>
      <c r="U2" s="665"/>
      <c r="V2" s="665"/>
      <c r="W2" s="665"/>
      <c r="X2" s="591"/>
    </row>
    <row r="3" spans="1:25" ht="9.75" customHeight="1">
      <c r="A3" s="157"/>
      <c r="B3" s="226"/>
      <c r="C3" s="226"/>
      <c r="D3" s="226"/>
      <c r="E3" s="624"/>
      <c r="F3" s="226"/>
      <c r="G3" s="226"/>
      <c r="H3" s="624"/>
      <c r="I3" s="624"/>
      <c r="J3" s="624"/>
      <c r="K3" s="624"/>
      <c r="L3" s="624"/>
      <c r="M3" s="624"/>
      <c r="N3" s="624"/>
      <c r="O3" s="624"/>
      <c r="P3" s="624"/>
      <c r="Q3" s="599"/>
      <c r="R3" s="593"/>
      <c r="S3" s="593"/>
      <c r="T3" s="593"/>
      <c r="U3" s="620"/>
      <c r="V3" s="620"/>
      <c r="W3" s="593"/>
      <c r="X3" s="599"/>
      <c r="Y3" s="59"/>
    </row>
    <row r="4" spans="1:25" ht="12" customHeight="1">
      <c r="A4" s="157"/>
      <c r="B4" s="226"/>
      <c r="C4" s="226"/>
      <c r="D4" s="226"/>
      <c r="E4" s="624"/>
      <c r="F4" s="226"/>
      <c r="G4" s="226"/>
      <c r="H4" s="624"/>
      <c r="I4" s="624"/>
      <c r="J4" s="624"/>
      <c r="K4" s="624"/>
      <c r="L4" s="624"/>
      <c r="M4" s="624"/>
      <c r="N4" s="624"/>
      <c r="O4" s="624"/>
      <c r="P4" s="624"/>
      <c r="Q4" s="592"/>
      <c r="R4" s="596"/>
      <c r="S4" s="596"/>
      <c r="T4" s="596"/>
      <c r="U4" s="596"/>
      <c r="V4" s="596"/>
      <c r="W4" s="226"/>
      <c r="X4" s="226"/>
      <c r="Y4" s="59"/>
    </row>
    <row r="5" spans="1:25" ht="23.1" customHeight="1">
      <c r="A5" s="432" t="s">
        <v>671</v>
      </c>
      <c r="B5" s="173" t="s">
        <v>673</v>
      </c>
      <c r="C5" s="226"/>
      <c r="D5" s="226"/>
      <c r="E5" s="624"/>
      <c r="F5" s="592"/>
      <c r="G5" s="666" t="s">
        <v>719</v>
      </c>
      <c r="H5" s="666"/>
      <c r="I5" s="666"/>
      <c r="J5" s="666"/>
      <c r="K5" s="666"/>
      <c r="L5" s="666"/>
      <c r="M5" s="666"/>
      <c r="N5" s="666"/>
      <c r="O5" s="666"/>
      <c r="P5" s="666"/>
      <c r="Q5" s="666"/>
      <c r="R5" s="666"/>
      <c r="S5" s="666"/>
      <c r="T5" s="666"/>
      <c r="U5" s="666"/>
      <c r="V5" s="666"/>
      <c r="W5" s="666"/>
      <c r="X5" s="666"/>
      <c r="Y5" s="149">
        <v>1</v>
      </c>
    </row>
    <row r="6" spans="1:25" ht="12" customHeight="1">
      <c r="A6" s="432"/>
      <c r="B6" s="173"/>
      <c r="C6" s="226"/>
      <c r="D6" s="226"/>
      <c r="E6" s="624"/>
      <c r="F6" s="592"/>
      <c r="G6" s="592"/>
      <c r="H6" s="592"/>
      <c r="I6" s="592"/>
      <c r="J6" s="592"/>
      <c r="K6" s="592"/>
      <c r="L6" s="592"/>
      <c r="M6" s="592"/>
      <c r="N6" s="592"/>
      <c r="O6" s="592"/>
      <c r="P6" s="592"/>
      <c r="Q6" s="627"/>
      <c r="R6" s="606"/>
      <c r="S6" s="606"/>
      <c r="T6" s="606"/>
      <c r="U6" s="606"/>
      <c r="V6" s="606"/>
      <c r="W6" s="606"/>
      <c r="X6" s="606"/>
      <c r="Y6" s="149"/>
    </row>
    <row r="7" spans="1:25" ht="23.1" customHeight="1">
      <c r="A7" s="432" t="s">
        <v>694</v>
      </c>
      <c r="B7" s="173" t="s">
        <v>674</v>
      </c>
      <c r="C7" s="173"/>
      <c r="D7" s="173"/>
      <c r="E7" s="173"/>
      <c r="F7" s="601"/>
      <c r="G7" s="601"/>
      <c r="H7" s="601"/>
      <c r="I7" s="626"/>
      <c r="J7" s="666" t="s">
        <v>730</v>
      </c>
      <c r="K7" s="666"/>
      <c r="L7" s="666"/>
      <c r="M7" s="666"/>
      <c r="N7" s="666"/>
      <c r="O7" s="666"/>
      <c r="P7" s="666"/>
      <c r="Q7" s="666"/>
      <c r="R7" s="666"/>
      <c r="S7" s="666"/>
      <c r="T7" s="666"/>
      <c r="U7" s="666"/>
      <c r="V7" s="666"/>
      <c r="W7" s="666"/>
      <c r="X7" s="666"/>
      <c r="Y7" s="149">
        <v>7</v>
      </c>
    </row>
    <row r="8" spans="1:25" ht="6" customHeight="1">
      <c r="A8" s="432"/>
      <c r="B8" s="173"/>
      <c r="C8" s="226"/>
      <c r="D8" s="226"/>
      <c r="E8" s="624"/>
      <c r="F8" s="592"/>
      <c r="G8" s="592"/>
      <c r="H8" s="592"/>
      <c r="I8" s="592"/>
      <c r="J8" s="592"/>
      <c r="K8" s="592"/>
      <c r="L8" s="592"/>
      <c r="M8" s="592"/>
      <c r="N8" s="592"/>
      <c r="O8" s="592"/>
      <c r="P8" s="592"/>
      <c r="Q8" s="627"/>
      <c r="R8" s="606"/>
      <c r="S8" s="606"/>
      <c r="T8" s="606"/>
      <c r="U8" s="606"/>
      <c r="V8" s="606"/>
      <c r="W8" s="606"/>
      <c r="X8" s="606"/>
      <c r="Y8" s="149"/>
    </row>
    <row r="9" spans="1:25" s="81" customFormat="1" ht="20.100000000000001" customHeight="1">
      <c r="A9" s="600" t="s">
        <v>672</v>
      </c>
      <c r="B9" s="151" t="s">
        <v>721</v>
      </c>
      <c r="C9" s="327"/>
      <c r="D9" s="597"/>
      <c r="E9" s="597"/>
      <c r="F9" s="607"/>
      <c r="G9" s="621"/>
      <c r="H9" s="667" t="s">
        <v>729</v>
      </c>
      <c r="I9" s="667"/>
      <c r="J9" s="667"/>
      <c r="K9" s="667"/>
      <c r="L9" s="667"/>
      <c r="M9" s="667"/>
      <c r="N9" s="667"/>
      <c r="O9" s="667"/>
      <c r="P9" s="667"/>
      <c r="Q9" s="667"/>
      <c r="R9" s="667"/>
      <c r="S9" s="667"/>
      <c r="T9" s="667"/>
      <c r="U9" s="667"/>
      <c r="V9" s="667"/>
      <c r="W9" s="667"/>
      <c r="X9" s="667"/>
      <c r="Y9" s="149">
        <v>9</v>
      </c>
    </row>
    <row r="10" spans="1:25" ht="2.1" customHeight="1">
      <c r="A10" s="601"/>
      <c r="B10" s="327"/>
      <c r="C10" s="226"/>
      <c r="D10" s="598"/>
      <c r="E10" s="598"/>
      <c r="F10" s="628"/>
      <c r="G10" s="628"/>
      <c r="H10" s="628"/>
      <c r="I10" s="628"/>
      <c r="J10" s="628"/>
      <c r="K10" s="628"/>
      <c r="L10" s="628"/>
      <c r="M10" s="628"/>
      <c r="N10" s="628"/>
      <c r="O10" s="628"/>
      <c r="P10" s="628"/>
      <c r="Q10" s="606"/>
      <c r="R10" s="606"/>
      <c r="S10" s="606"/>
      <c r="T10" s="606"/>
      <c r="U10" s="606"/>
      <c r="V10" s="606"/>
      <c r="W10" s="606"/>
      <c r="X10" s="606"/>
      <c r="Y10" s="149"/>
    </row>
    <row r="11" spans="1:25" s="64" customFormat="1" ht="15" customHeight="1">
      <c r="A11" s="327"/>
      <c r="B11" s="602" t="s">
        <v>675</v>
      </c>
      <c r="C11" s="595" t="s">
        <v>704</v>
      </c>
      <c r="D11" s="364"/>
      <c r="E11" s="364"/>
      <c r="F11" s="605"/>
      <c r="G11" s="605"/>
      <c r="H11" s="605"/>
      <c r="I11" s="605"/>
      <c r="J11" s="605"/>
      <c r="K11" s="605"/>
      <c r="L11" s="605"/>
      <c r="M11" s="605"/>
      <c r="N11" s="666" t="s">
        <v>727</v>
      </c>
      <c r="O11" s="666"/>
      <c r="P11" s="666"/>
      <c r="Q11" s="666"/>
      <c r="R11" s="666"/>
      <c r="S11" s="666"/>
      <c r="T11" s="666"/>
      <c r="U11" s="666"/>
      <c r="V11" s="666"/>
      <c r="W11" s="666"/>
      <c r="X11" s="666"/>
      <c r="Y11" s="149">
        <v>9</v>
      </c>
    </row>
    <row r="12" spans="1:25" s="64" customFormat="1" ht="15" customHeight="1">
      <c r="A12" s="327"/>
      <c r="B12" s="602" t="s">
        <v>676</v>
      </c>
      <c r="C12" s="669" t="s">
        <v>705</v>
      </c>
      <c r="D12" s="669"/>
      <c r="E12" s="669"/>
      <c r="F12" s="669"/>
      <c r="G12" s="669"/>
      <c r="H12" s="669"/>
      <c r="I12" s="669"/>
      <c r="J12" s="669"/>
      <c r="K12" s="669"/>
      <c r="L12" s="669"/>
      <c r="M12" s="669"/>
      <c r="N12" s="669"/>
      <c r="O12" s="667" t="s">
        <v>726</v>
      </c>
      <c r="P12" s="667"/>
      <c r="Q12" s="667"/>
      <c r="R12" s="667"/>
      <c r="S12" s="667"/>
      <c r="T12" s="667"/>
      <c r="U12" s="667"/>
      <c r="V12" s="667"/>
      <c r="W12" s="667"/>
      <c r="X12" s="667"/>
      <c r="Y12" s="149">
        <v>11</v>
      </c>
    </row>
    <row r="13" spans="1:25" s="64" customFormat="1" ht="15" customHeight="1">
      <c r="A13" s="327"/>
      <c r="B13" s="602" t="s">
        <v>677</v>
      </c>
      <c r="C13" s="595" t="s">
        <v>685</v>
      </c>
      <c r="D13" s="364"/>
      <c r="E13" s="364"/>
      <c r="F13" s="667" t="s">
        <v>725</v>
      </c>
      <c r="G13" s="667"/>
      <c r="H13" s="667"/>
      <c r="I13" s="667"/>
      <c r="J13" s="667"/>
      <c r="K13" s="667"/>
      <c r="L13" s="667"/>
      <c r="M13" s="667"/>
      <c r="N13" s="667"/>
      <c r="O13" s="667"/>
      <c r="P13" s="667"/>
      <c r="Q13" s="667"/>
      <c r="R13" s="667"/>
      <c r="S13" s="667"/>
      <c r="T13" s="667"/>
      <c r="U13" s="667"/>
      <c r="V13" s="667"/>
      <c r="W13" s="667"/>
      <c r="X13" s="667"/>
      <c r="Y13" s="149">
        <v>13</v>
      </c>
    </row>
    <row r="14" spans="1:25" s="64" customFormat="1" ht="15" customHeight="1">
      <c r="A14" s="327"/>
      <c r="B14" s="602" t="s">
        <v>678</v>
      </c>
      <c r="C14" s="595" t="s">
        <v>686</v>
      </c>
      <c r="D14" s="364"/>
      <c r="E14" s="364"/>
      <c r="F14" s="605"/>
      <c r="G14" s="605"/>
      <c r="H14" s="605"/>
      <c r="I14" s="626"/>
      <c r="J14" s="666" t="s">
        <v>720</v>
      </c>
      <c r="K14" s="666"/>
      <c r="L14" s="666"/>
      <c r="M14" s="666"/>
      <c r="N14" s="666"/>
      <c r="O14" s="666"/>
      <c r="P14" s="666"/>
      <c r="Q14" s="666"/>
      <c r="R14" s="666"/>
      <c r="S14" s="666"/>
      <c r="T14" s="666"/>
      <c r="U14" s="666"/>
      <c r="V14" s="666"/>
      <c r="W14" s="666"/>
      <c r="X14" s="666"/>
      <c r="Y14" s="149">
        <v>14</v>
      </c>
    </row>
    <row r="15" spans="1:25" ht="6" customHeight="1">
      <c r="A15" s="601"/>
      <c r="B15" s="327"/>
      <c r="C15" s="226"/>
      <c r="D15" s="154"/>
      <c r="E15" s="623"/>
      <c r="F15" s="627"/>
      <c r="G15" s="627"/>
      <c r="H15" s="627"/>
      <c r="I15" s="627"/>
      <c r="J15" s="627"/>
      <c r="K15" s="627"/>
      <c r="L15" s="627"/>
      <c r="M15" s="627"/>
      <c r="N15" s="627"/>
      <c r="O15" s="627"/>
      <c r="P15" s="627"/>
      <c r="Q15" s="606"/>
      <c r="R15" s="606"/>
      <c r="S15" s="606"/>
      <c r="T15" s="606"/>
      <c r="U15" s="606"/>
      <c r="V15" s="606"/>
      <c r="W15" s="606"/>
      <c r="X15" s="606"/>
      <c r="Y15" s="149"/>
    </row>
    <row r="16" spans="1:25" ht="20.100000000000001" customHeight="1">
      <c r="A16" s="600" t="s">
        <v>680</v>
      </c>
      <c r="B16" s="151" t="s">
        <v>732</v>
      </c>
      <c r="C16" s="226"/>
      <c r="D16" s="598"/>
      <c r="E16" s="598"/>
      <c r="F16" s="628"/>
      <c r="G16" s="628"/>
      <c r="H16" s="628"/>
      <c r="I16" s="668" t="s">
        <v>741</v>
      </c>
      <c r="J16" s="668"/>
      <c r="K16" s="668"/>
      <c r="L16" s="668"/>
      <c r="M16" s="668"/>
      <c r="N16" s="668"/>
      <c r="O16" s="668"/>
      <c r="P16" s="668"/>
      <c r="Q16" s="668"/>
      <c r="R16" s="668"/>
      <c r="S16" s="668"/>
      <c r="T16" s="668"/>
      <c r="U16" s="668"/>
      <c r="V16" s="668"/>
      <c r="W16" s="668"/>
      <c r="X16" s="668"/>
      <c r="Y16" s="149">
        <v>17</v>
      </c>
    </row>
    <row r="17" spans="1:25" ht="2.1" customHeight="1">
      <c r="A17" s="601"/>
      <c r="B17" s="327"/>
      <c r="C17" s="226"/>
      <c r="D17" s="598"/>
      <c r="E17" s="598"/>
      <c r="F17" s="628"/>
      <c r="G17" s="628"/>
      <c r="H17" s="628"/>
      <c r="I17" s="628"/>
      <c r="J17" s="628"/>
      <c r="K17" s="628"/>
      <c r="L17" s="628"/>
      <c r="M17" s="628"/>
      <c r="N17" s="628"/>
      <c r="O17" s="628"/>
      <c r="P17" s="628"/>
      <c r="Q17" s="606"/>
      <c r="R17" s="606"/>
      <c r="S17" s="606"/>
      <c r="T17" s="606"/>
      <c r="U17" s="606"/>
      <c r="V17" s="606"/>
      <c r="W17" s="606"/>
      <c r="X17" s="606"/>
      <c r="Y17" s="149"/>
    </row>
    <row r="18" spans="1:25" s="64" customFormat="1" ht="15" customHeight="1">
      <c r="A18" s="327"/>
      <c r="B18" s="602" t="s">
        <v>675</v>
      </c>
      <c r="C18" s="595" t="s">
        <v>696</v>
      </c>
      <c r="D18" s="594"/>
      <c r="E18" s="618"/>
      <c r="F18" s="667" t="s">
        <v>724</v>
      </c>
      <c r="G18" s="667"/>
      <c r="H18" s="667"/>
      <c r="I18" s="667"/>
      <c r="J18" s="667"/>
      <c r="K18" s="667"/>
      <c r="L18" s="667"/>
      <c r="M18" s="667"/>
      <c r="N18" s="667"/>
      <c r="O18" s="667"/>
      <c r="P18" s="667"/>
      <c r="Q18" s="667"/>
      <c r="R18" s="667"/>
      <c r="S18" s="667"/>
      <c r="T18" s="667"/>
      <c r="U18" s="667"/>
      <c r="V18" s="667"/>
      <c r="W18" s="667"/>
      <c r="X18" s="667"/>
      <c r="Y18" s="149">
        <v>17</v>
      </c>
    </row>
    <row r="19" spans="1:25" ht="15" customHeight="1">
      <c r="A19" s="327"/>
      <c r="B19" s="595"/>
      <c r="C19" s="603" t="s">
        <v>687</v>
      </c>
      <c r="D19" s="364" t="s">
        <v>708</v>
      </c>
      <c r="E19" s="364"/>
      <c r="F19" s="364"/>
      <c r="G19" s="364"/>
      <c r="H19" s="364"/>
      <c r="I19" s="364"/>
      <c r="J19" s="364"/>
      <c r="K19" s="622"/>
      <c r="L19" s="667" t="s">
        <v>722</v>
      </c>
      <c r="M19" s="667"/>
      <c r="N19" s="667"/>
      <c r="O19" s="667"/>
      <c r="P19" s="667"/>
      <c r="Q19" s="667"/>
      <c r="R19" s="667"/>
      <c r="S19" s="667"/>
      <c r="T19" s="667"/>
      <c r="U19" s="667"/>
      <c r="V19" s="667"/>
      <c r="W19" s="667"/>
      <c r="X19" s="667"/>
      <c r="Y19" s="149">
        <v>17</v>
      </c>
    </row>
    <row r="20" spans="1:25" ht="15" customHeight="1">
      <c r="A20" s="327"/>
      <c r="B20" s="602"/>
      <c r="C20" s="603" t="s">
        <v>688</v>
      </c>
      <c r="D20" s="364" t="s">
        <v>706</v>
      </c>
      <c r="E20" s="364"/>
      <c r="F20" s="364"/>
      <c r="G20" s="364"/>
      <c r="H20" s="364"/>
      <c r="I20" s="364"/>
      <c r="J20" s="364"/>
      <c r="K20" s="622"/>
      <c r="L20" s="667" t="s">
        <v>722</v>
      </c>
      <c r="M20" s="667"/>
      <c r="N20" s="667"/>
      <c r="O20" s="667"/>
      <c r="P20" s="667"/>
      <c r="Q20" s="667"/>
      <c r="R20" s="667"/>
      <c r="S20" s="667"/>
      <c r="T20" s="667"/>
      <c r="U20" s="667"/>
      <c r="V20" s="667"/>
      <c r="W20" s="667"/>
      <c r="X20" s="667"/>
      <c r="Y20" s="149">
        <v>18</v>
      </c>
    </row>
    <row r="21" spans="1:25" ht="15" customHeight="1">
      <c r="A21" s="327"/>
      <c r="B21" s="602"/>
      <c r="C21" s="603" t="s">
        <v>689</v>
      </c>
      <c r="D21" s="364" t="s">
        <v>707</v>
      </c>
      <c r="E21" s="364"/>
      <c r="F21" s="364"/>
      <c r="G21" s="364"/>
      <c r="H21" s="364"/>
      <c r="I21" s="364"/>
      <c r="J21" s="364"/>
      <c r="K21" s="622"/>
      <c r="L21" s="667" t="s">
        <v>722</v>
      </c>
      <c r="M21" s="667"/>
      <c r="N21" s="667"/>
      <c r="O21" s="667"/>
      <c r="P21" s="667"/>
      <c r="Q21" s="667"/>
      <c r="R21" s="667"/>
      <c r="S21" s="667"/>
      <c r="T21" s="667"/>
      <c r="U21" s="667"/>
      <c r="V21" s="667"/>
      <c r="W21" s="667"/>
      <c r="X21" s="667"/>
      <c r="Y21" s="149">
        <v>20</v>
      </c>
    </row>
    <row r="22" spans="1:25" s="64" customFormat="1" ht="15" customHeight="1">
      <c r="A22" s="327"/>
      <c r="B22" s="602" t="s">
        <v>690</v>
      </c>
      <c r="C22" s="229" t="s">
        <v>691</v>
      </c>
      <c r="D22" s="364"/>
      <c r="E22" s="364"/>
      <c r="F22" s="605"/>
      <c r="G22" s="622"/>
      <c r="H22" s="667" t="s">
        <v>729</v>
      </c>
      <c r="I22" s="667"/>
      <c r="J22" s="667"/>
      <c r="K22" s="667"/>
      <c r="L22" s="667"/>
      <c r="M22" s="667"/>
      <c r="N22" s="667"/>
      <c r="O22" s="667"/>
      <c r="P22" s="667"/>
      <c r="Q22" s="667"/>
      <c r="R22" s="667"/>
      <c r="S22" s="667"/>
      <c r="T22" s="667"/>
      <c r="U22" s="667"/>
      <c r="V22" s="667"/>
      <c r="W22" s="667"/>
      <c r="X22" s="667"/>
      <c r="Y22" s="149">
        <v>22</v>
      </c>
    </row>
    <row r="23" spans="1:25" s="64" customFormat="1" ht="15" customHeight="1">
      <c r="A23" s="327"/>
      <c r="B23" s="602" t="s">
        <v>692</v>
      </c>
      <c r="C23" s="595" t="s">
        <v>693</v>
      </c>
      <c r="D23" s="364"/>
      <c r="E23" s="666" t="s">
        <v>723</v>
      </c>
      <c r="F23" s="666"/>
      <c r="G23" s="666"/>
      <c r="H23" s="666"/>
      <c r="I23" s="666"/>
      <c r="J23" s="666"/>
      <c r="K23" s="666"/>
      <c r="L23" s="666"/>
      <c r="M23" s="666"/>
      <c r="N23" s="666"/>
      <c r="O23" s="666"/>
      <c r="P23" s="666"/>
      <c r="Q23" s="666"/>
      <c r="R23" s="666"/>
      <c r="S23" s="666"/>
      <c r="T23" s="666"/>
      <c r="U23" s="666"/>
      <c r="V23" s="666"/>
      <c r="W23" s="666"/>
      <c r="X23" s="666"/>
      <c r="Y23" s="149">
        <v>30</v>
      </c>
    </row>
    <row r="24" spans="1:25" ht="15" customHeight="1">
      <c r="A24" s="327"/>
      <c r="B24" s="602"/>
      <c r="C24" s="603" t="s">
        <v>733</v>
      </c>
      <c r="D24" s="364" t="s">
        <v>709</v>
      </c>
      <c r="E24" s="625"/>
      <c r="F24" s="667" t="s">
        <v>724</v>
      </c>
      <c r="G24" s="667"/>
      <c r="H24" s="667"/>
      <c r="I24" s="667"/>
      <c r="J24" s="667"/>
      <c r="K24" s="667"/>
      <c r="L24" s="667"/>
      <c r="M24" s="667"/>
      <c r="N24" s="667"/>
      <c r="O24" s="667"/>
      <c r="P24" s="667"/>
      <c r="Q24" s="667"/>
      <c r="R24" s="667"/>
      <c r="S24" s="667"/>
      <c r="T24" s="667"/>
      <c r="U24" s="667"/>
      <c r="V24" s="667"/>
      <c r="W24" s="667"/>
      <c r="X24" s="667"/>
      <c r="Y24" s="149">
        <v>30</v>
      </c>
    </row>
    <row r="25" spans="1:25" ht="15" customHeight="1">
      <c r="A25" s="327"/>
      <c r="B25" s="602"/>
      <c r="C25" s="603" t="s">
        <v>688</v>
      </c>
      <c r="D25" s="364" t="s">
        <v>710</v>
      </c>
      <c r="E25" s="364"/>
      <c r="F25" s="605"/>
      <c r="G25" s="667" t="s">
        <v>725</v>
      </c>
      <c r="H25" s="667"/>
      <c r="I25" s="667"/>
      <c r="J25" s="667"/>
      <c r="K25" s="667"/>
      <c r="L25" s="667"/>
      <c r="M25" s="667"/>
      <c r="N25" s="667"/>
      <c r="O25" s="667"/>
      <c r="P25" s="667"/>
      <c r="Q25" s="667"/>
      <c r="R25" s="667"/>
      <c r="S25" s="667"/>
      <c r="T25" s="667"/>
      <c r="U25" s="667"/>
      <c r="V25" s="667"/>
      <c r="W25" s="667"/>
      <c r="X25" s="667"/>
      <c r="Y25" s="149">
        <v>31</v>
      </c>
    </row>
    <row r="26" spans="1:25" ht="12" customHeight="1">
      <c r="A26" s="173"/>
      <c r="B26" s="327"/>
      <c r="C26" s="226"/>
      <c r="D26" s="154"/>
      <c r="E26" s="623"/>
      <c r="F26" s="627"/>
      <c r="G26" s="627"/>
      <c r="H26" s="627"/>
      <c r="I26" s="627"/>
      <c r="J26" s="627"/>
      <c r="K26" s="627"/>
      <c r="L26" s="627"/>
      <c r="M26" s="627"/>
      <c r="N26" s="627"/>
      <c r="O26" s="627"/>
      <c r="P26" s="627"/>
      <c r="Q26" s="606"/>
      <c r="R26" s="606"/>
      <c r="S26" s="606"/>
      <c r="T26" s="606"/>
      <c r="U26" s="606"/>
      <c r="V26" s="606"/>
      <c r="W26" s="606"/>
      <c r="X26" s="606"/>
      <c r="Y26" s="149"/>
    </row>
    <row r="27" spans="1:25" ht="23.1" customHeight="1">
      <c r="A27" s="327" t="s">
        <v>695</v>
      </c>
      <c r="B27" s="173" t="s">
        <v>679</v>
      </c>
      <c r="C27" s="226"/>
      <c r="D27" s="666" t="s">
        <v>728</v>
      </c>
      <c r="E27" s="666"/>
      <c r="F27" s="666"/>
      <c r="G27" s="666"/>
      <c r="H27" s="666"/>
      <c r="I27" s="666"/>
      <c r="J27" s="666"/>
      <c r="K27" s="666"/>
      <c r="L27" s="666"/>
      <c r="M27" s="666"/>
      <c r="N27" s="666"/>
      <c r="O27" s="666"/>
      <c r="P27" s="666"/>
      <c r="Q27" s="666"/>
      <c r="R27" s="666"/>
      <c r="S27" s="666"/>
      <c r="T27" s="666"/>
      <c r="U27" s="666"/>
      <c r="V27" s="666"/>
      <c r="W27" s="666"/>
      <c r="X27" s="666"/>
      <c r="Y27" s="149">
        <v>49</v>
      </c>
    </row>
    <row r="28" spans="1:25" ht="6" customHeight="1">
      <c r="A28" s="604"/>
      <c r="B28" s="226"/>
      <c r="C28" s="226"/>
      <c r="D28" s="592"/>
      <c r="E28" s="592"/>
      <c r="F28" s="592"/>
      <c r="G28" s="592"/>
      <c r="H28" s="592"/>
      <c r="I28" s="592"/>
      <c r="J28" s="592"/>
      <c r="K28" s="592"/>
      <c r="L28" s="592"/>
      <c r="M28" s="592"/>
      <c r="N28" s="592"/>
      <c r="O28" s="592"/>
      <c r="P28" s="592"/>
      <c r="Q28" s="606"/>
      <c r="R28" s="606"/>
      <c r="S28" s="606"/>
      <c r="T28" s="606"/>
      <c r="U28" s="606"/>
      <c r="V28" s="606"/>
      <c r="W28" s="606"/>
      <c r="X28" s="606"/>
      <c r="Y28" s="149"/>
    </row>
    <row r="29" spans="1:25" s="81" customFormat="1" ht="20.100000000000001" customHeight="1">
      <c r="A29" s="600" t="s">
        <v>681</v>
      </c>
      <c r="B29" s="151" t="s">
        <v>682</v>
      </c>
      <c r="C29" s="327"/>
      <c r="D29" s="607"/>
      <c r="E29" s="666" t="s">
        <v>723</v>
      </c>
      <c r="F29" s="666"/>
      <c r="G29" s="666"/>
      <c r="H29" s="666"/>
      <c r="I29" s="666"/>
      <c r="J29" s="666"/>
      <c r="K29" s="666"/>
      <c r="L29" s="666"/>
      <c r="M29" s="666"/>
      <c r="N29" s="666"/>
      <c r="O29" s="666"/>
      <c r="P29" s="666"/>
      <c r="Q29" s="666"/>
      <c r="R29" s="666"/>
      <c r="S29" s="666"/>
      <c r="T29" s="666"/>
      <c r="U29" s="666"/>
      <c r="V29" s="666"/>
      <c r="W29" s="666"/>
      <c r="X29" s="666"/>
      <c r="Y29" s="149">
        <v>51</v>
      </c>
    </row>
    <row r="30" spans="1:25" ht="15" customHeight="1">
      <c r="A30" s="600"/>
      <c r="B30" s="602" t="s">
        <v>675</v>
      </c>
      <c r="C30" s="670" t="s">
        <v>734</v>
      </c>
      <c r="D30" s="670"/>
      <c r="E30" s="670"/>
      <c r="F30" s="670"/>
      <c r="G30" s="670"/>
      <c r="H30" s="670"/>
      <c r="I30" s="670"/>
      <c r="J30" s="670"/>
      <c r="K30" s="670"/>
      <c r="L30" s="670"/>
      <c r="M30" s="667" t="s">
        <v>727</v>
      </c>
      <c r="N30" s="667"/>
      <c r="O30" s="667"/>
      <c r="P30" s="667"/>
      <c r="Q30" s="667"/>
      <c r="R30" s="667"/>
      <c r="S30" s="667"/>
      <c r="T30" s="667"/>
      <c r="U30" s="667"/>
      <c r="V30" s="667"/>
      <c r="W30" s="667"/>
      <c r="X30" s="667"/>
      <c r="Y30" s="149">
        <v>51</v>
      </c>
    </row>
    <row r="31" spans="1:25" ht="15" customHeight="1">
      <c r="A31" s="600"/>
      <c r="B31" s="602" t="s">
        <v>676</v>
      </c>
      <c r="C31" s="595" t="s">
        <v>735</v>
      </c>
      <c r="D31" s="603"/>
      <c r="E31" s="603"/>
      <c r="F31" s="603"/>
      <c r="G31" s="619"/>
      <c r="H31" s="622"/>
      <c r="I31" s="667" t="s">
        <v>729</v>
      </c>
      <c r="J31" s="667"/>
      <c r="K31" s="667"/>
      <c r="L31" s="667"/>
      <c r="M31" s="667"/>
      <c r="N31" s="667"/>
      <c r="O31" s="667"/>
      <c r="P31" s="667"/>
      <c r="Q31" s="667"/>
      <c r="R31" s="667"/>
      <c r="S31" s="667"/>
      <c r="T31" s="667"/>
      <c r="U31" s="667"/>
      <c r="V31" s="667"/>
      <c r="W31" s="667"/>
      <c r="X31" s="667"/>
      <c r="Y31" s="149">
        <v>394</v>
      </c>
    </row>
    <row r="32" spans="1:25" s="81" customFormat="1" ht="20.100000000000001" customHeight="1">
      <c r="A32" s="600" t="s">
        <v>680</v>
      </c>
      <c r="B32" s="151" t="s">
        <v>683</v>
      </c>
      <c r="C32" s="327"/>
      <c r="D32" s="607"/>
      <c r="E32" s="607"/>
      <c r="F32" s="607"/>
      <c r="G32" s="607"/>
      <c r="H32" s="607"/>
      <c r="I32" s="626"/>
      <c r="J32" s="666" t="s">
        <v>720</v>
      </c>
      <c r="K32" s="666"/>
      <c r="L32" s="666"/>
      <c r="M32" s="666"/>
      <c r="N32" s="666"/>
      <c r="O32" s="666"/>
      <c r="P32" s="666"/>
      <c r="Q32" s="666"/>
      <c r="R32" s="666"/>
      <c r="S32" s="666"/>
      <c r="T32" s="666"/>
      <c r="U32" s="666"/>
      <c r="V32" s="666"/>
      <c r="W32" s="666"/>
      <c r="X32" s="666"/>
      <c r="Y32" s="149">
        <v>580</v>
      </c>
    </row>
    <row r="33" spans="1:25" s="81" customFormat="1" ht="20.100000000000001" customHeight="1">
      <c r="A33" s="600" t="s">
        <v>684</v>
      </c>
      <c r="B33" s="671" t="s">
        <v>703</v>
      </c>
      <c r="C33" s="671"/>
      <c r="D33" s="671"/>
      <c r="E33" s="671"/>
      <c r="F33" s="671"/>
      <c r="G33" s="671"/>
      <c r="H33" s="671"/>
      <c r="I33" s="671"/>
      <c r="J33" s="671"/>
      <c r="K33" s="671"/>
      <c r="L33" s="671"/>
      <c r="M33" s="671"/>
      <c r="N33" s="671"/>
      <c r="O33" s="671"/>
      <c r="P33" s="671"/>
      <c r="Q33" s="667" t="s">
        <v>731</v>
      </c>
      <c r="R33" s="667"/>
      <c r="S33" s="667"/>
      <c r="T33" s="667"/>
      <c r="U33" s="667"/>
      <c r="V33" s="667"/>
      <c r="W33" s="667"/>
      <c r="X33" s="667"/>
      <c r="Y33" s="149">
        <v>581</v>
      </c>
    </row>
    <row r="34" spans="1:25" s="81" customFormat="1" ht="45" customHeight="1">
      <c r="A34" s="600"/>
      <c r="B34" s="151"/>
      <c r="C34" s="327"/>
      <c r="D34" s="607"/>
      <c r="E34" s="607"/>
      <c r="F34" s="607"/>
      <c r="G34" s="607"/>
      <c r="H34" s="607"/>
      <c r="I34" s="607"/>
      <c r="J34" s="607"/>
      <c r="K34" s="607"/>
      <c r="L34" s="607"/>
      <c r="M34" s="607"/>
      <c r="N34" s="607"/>
      <c r="O34" s="607"/>
      <c r="P34" s="607"/>
      <c r="Q34" s="608"/>
      <c r="R34" s="608"/>
      <c r="S34" s="608"/>
      <c r="T34" s="608"/>
      <c r="U34" s="619"/>
      <c r="V34" s="619"/>
      <c r="W34" s="608"/>
      <c r="X34" s="608"/>
      <c r="Y34" s="149"/>
    </row>
    <row r="35" spans="1:25" ht="16.5">
      <c r="B35" s="147"/>
      <c r="C35" s="147"/>
      <c r="D35" s="147"/>
      <c r="E35" s="147"/>
      <c r="F35" s="147"/>
      <c r="G35" s="147"/>
      <c r="H35" s="147"/>
      <c r="I35" s="147"/>
      <c r="J35" s="147"/>
      <c r="K35" s="147"/>
      <c r="L35" s="147"/>
      <c r="M35" s="147"/>
      <c r="N35" s="147"/>
      <c r="O35" s="147"/>
      <c r="P35" s="147"/>
      <c r="Q35" s="266"/>
      <c r="R35" s="269"/>
      <c r="S35" s="269"/>
      <c r="T35" s="269"/>
      <c r="U35" s="269"/>
      <c r="V35" s="269"/>
      <c r="W35" s="147"/>
      <c r="X35" s="147"/>
    </row>
    <row r="36" spans="1:25" ht="16.5">
      <c r="B36" s="147"/>
      <c r="C36" s="147"/>
      <c r="D36" s="147"/>
      <c r="E36" s="147"/>
      <c r="F36" s="147"/>
      <c r="G36" s="147"/>
      <c r="H36" s="147"/>
      <c r="I36" s="147"/>
      <c r="J36" s="147"/>
      <c r="K36" s="147"/>
      <c r="L36" s="147"/>
      <c r="M36" s="147"/>
      <c r="N36" s="147"/>
      <c r="O36" s="147"/>
      <c r="P36" s="147"/>
      <c r="Q36" s="266"/>
      <c r="R36" s="269"/>
      <c r="S36" s="269"/>
      <c r="T36" s="269"/>
      <c r="U36" s="269"/>
      <c r="V36" s="269"/>
      <c r="W36" s="147"/>
      <c r="X36" s="147"/>
    </row>
    <row r="37" spans="1:25" ht="16.5">
      <c r="B37" s="147"/>
      <c r="C37" s="147"/>
      <c r="D37" s="147"/>
      <c r="E37" s="147"/>
      <c r="F37" s="147"/>
      <c r="G37" s="147"/>
      <c r="H37" s="147"/>
      <c r="I37" s="147"/>
      <c r="J37" s="147"/>
      <c r="K37" s="147"/>
      <c r="L37" s="147"/>
      <c r="M37" s="147"/>
      <c r="N37" s="147"/>
      <c r="O37" s="147"/>
      <c r="P37" s="147"/>
      <c r="Q37" s="266"/>
      <c r="R37" s="269"/>
      <c r="S37" s="269"/>
      <c r="T37" s="269"/>
      <c r="U37" s="269"/>
      <c r="V37" s="269"/>
      <c r="W37" s="147"/>
      <c r="X37" s="147"/>
    </row>
    <row r="38" spans="1:25" ht="16.5">
      <c r="B38" s="147"/>
      <c r="C38" s="147"/>
      <c r="D38" s="147"/>
      <c r="E38" s="147"/>
      <c r="F38" s="147"/>
      <c r="G38" s="147"/>
      <c r="H38" s="147"/>
      <c r="I38" s="147"/>
      <c r="J38" s="147"/>
      <c r="K38" s="147"/>
      <c r="L38" s="147"/>
      <c r="M38" s="147"/>
      <c r="N38" s="147"/>
      <c r="O38" s="147"/>
      <c r="P38" s="147"/>
      <c r="Q38" s="266"/>
      <c r="R38" s="269"/>
      <c r="S38" s="269"/>
      <c r="T38" s="269"/>
      <c r="U38" s="269"/>
      <c r="V38" s="269"/>
      <c r="W38" s="147"/>
      <c r="X38" s="147"/>
    </row>
    <row r="39" spans="1:25" ht="16.5">
      <c r="B39" s="147"/>
      <c r="C39" s="147"/>
      <c r="D39" s="147"/>
      <c r="E39" s="147"/>
      <c r="F39" s="147"/>
      <c r="G39" s="147"/>
      <c r="H39" s="147"/>
      <c r="I39" s="147"/>
      <c r="J39" s="147"/>
      <c r="K39" s="147"/>
      <c r="L39" s="147"/>
      <c r="M39" s="147"/>
      <c r="N39" s="147"/>
      <c r="O39" s="147"/>
      <c r="P39" s="147"/>
      <c r="Q39" s="266"/>
      <c r="R39" s="269"/>
      <c r="S39" s="269"/>
      <c r="T39" s="269"/>
      <c r="U39" s="269"/>
      <c r="V39" s="269"/>
      <c r="W39" s="147"/>
      <c r="X39" s="147"/>
    </row>
    <row r="40" spans="1:25" ht="16.5">
      <c r="B40" s="147"/>
      <c r="C40" s="147"/>
      <c r="D40" s="147"/>
      <c r="E40" s="147"/>
      <c r="F40" s="147"/>
      <c r="G40" s="147"/>
      <c r="H40" s="147"/>
      <c r="I40" s="147"/>
      <c r="J40" s="147"/>
      <c r="K40" s="147"/>
      <c r="L40" s="147"/>
      <c r="M40" s="147"/>
      <c r="N40" s="147"/>
      <c r="O40" s="147"/>
      <c r="P40" s="147"/>
      <c r="Q40" s="266"/>
      <c r="R40" s="269"/>
      <c r="S40" s="269"/>
      <c r="T40" s="269"/>
      <c r="U40" s="269"/>
      <c r="V40" s="269"/>
      <c r="W40" s="147"/>
      <c r="X40" s="147"/>
    </row>
    <row r="41" spans="1:25" ht="16.5">
      <c r="B41" s="147"/>
      <c r="C41" s="147"/>
      <c r="D41" s="147"/>
      <c r="E41" s="147"/>
      <c r="F41" s="147"/>
      <c r="G41" s="147"/>
      <c r="H41" s="147"/>
      <c r="I41" s="147"/>
      <c r="J41" s="147"/>
      <c r="K41" s="147"/>
      <c r="L41" s="147"/>
      <c r="M41" s="147"/>
      <c r="N41" s="147"/>
      <c r="O41" s="147"/>
      <c r="P41" s="147"/>
      <c r="Q41" s="266"/>
      <c r="R41" s="269"/>
      <c r="S41" s="269"/>
      <c r="T41" s="269"/>
      <c r="U41" s="269"/>
      <c r="V41" s="269"/>
      <c r="W41" s="147"/>
      <c r="X41" s="147"/>
    </row>
    <row r="42" spans="1:25" ht="16.5">
      <c r="B42" s="147"/>
      <c r="C42" s="147"/>
      <c r="D42" s="147"/>
      <c r="E42" s="147"/>
      <c r="F42" s="147"/>
      <c r="G42" s="147"/>
      <c r="H42" s="147"/>
      <c r="I42" s="147"/>
      <c r="J42" s="147"/>
      <c r="K42" s="147"/>
      <c r="L42" s="147"/>
      <c r="M42" s="147"/>
      <c r="N42" s="147"/>
      <c r="O42" s="147"/>
      <c r="P42" s="147"/>
      <c r="Q42" s="266"/>
      <c r="R42" s="269"/>
      <c r="S42" s="269"/>
      <c r="T42" s="269"/>
      <c r="U42" s="269"/>
      <c r="V42" s="269"/>
      <c r="W42" s="147"/>
      <c r="X42" s="147"/>
    </row>
    <row r="43" spans="1:25" ht="16.5">
      <c r="B43" s="147"/>
      <c r="C43" s="147"/>
      <c r="D43" s="147"/>
      <c r="E43" s="147"/>
      <c r="F43" s="147"/>
      <c r="G43" s="147"/>
      <c r="H43" s="147"/>
      <c r="I43" s="147"/>
      <c r="J43" s="147"/>
      <c r="K43" s="147"/>
      <c r="L43" s="147"/>
      <c r="M43" s="147"/>
      <c r="N43" s="147"/>
      <c r="O43" s="147"/>
      <c r="P43" s="147"/>
      <c r="Q43" s="266"/>
      <c r="R43" s="269"/>
      <c r="S43" s="269"/>
      <c r="T43" s="269"/>
      <c r="U43" s="269"/>
      <c r="V43" s="269"/>
      <c r="W43" s="147"/>
      <c r="X43" s="147"/>
    </row>
    <row r="44" spans="1:25" ht="16.5">
      <c r="B44" s="147"/>
      <c r="C44" s="147"/>
      <c r="D44" s="147"/>
      <c r="E44" s="147"/>
      <c r="F44" s="147"/>
      <c r="G44" s="147"/>
      <c r="H44" s="147"/>
      <c r="I44" s="147"/>
      <c r="J44" s="147"/>
      <c r="K44" s="147"/>
      <c r="L44" s="147"/>
      <c r="M44" s="147"/>
      <c r="N44" s="147"/>
      <c r="O44" s="147"/>
      <c r="P44" s="147"/>
      <c r="Q44" s="266"/>
      <c r="R44" s="269"/>
      <c r="S44" s="269"/>
      <c r="T44" s="269"/>
      <c r="U44" s="269"/>
      <c r="V44" s="269"/>
      <c r="W44" s="147"/>
      <c r="X44" s="147"/>
    </row>
    <row r="45" spans="1:25" ht="16.5">
      <c r="B45" s="147"/>
      <c r="C45" s="147"/>
      <c r="D45" s="147"/>
      <c r="E45" s="147"/>
      <c r="F45" s="147"/>
      <c r="G45" s="147"/>
      <c r="H45" s="147"/>
      <c r="I45" s="147"/>
      <c r="J45" s="147"/>
      <c r="K45" s="147"/>
      <c r="L45" s="147"/>
      <c r="M45" s="147"/>
      <c r="N45" s="147"/>
      <c r="O45" s="147"/>
      <c r="P45" s="147"/>
      <c r="Q45" s="266"/>
      <c r="R45" s="269"/>
      <c r="S45" s="269"/>
      <c r="T45" s="269"/>
      <c r="U45" s="269"/>
      <c r="V45" s="269"/>
      <c r="W45" s="147"/>
      <c r="X45" s="147"/>
    </row>
    <row r="46" spans="1:25" ht="16.5">
      <c r="B46" s="147"/>
      <c r="C46" s="147"/>
      <c r="D46" s="147"/>
      <c r="E46" s="147"/>
      <c r="F46" s="147"/>
      <c r="G46" s="147"/>
      <c r="H46" s="147"/>
      <c r="I46" s="147"/>
      <c r="J46" s="147"/>
      <c r="K46" s="147"/>
      <c r="L46" s="147"/>
      <c r="M46" s="147"/>
      <c r="N46" s="147"/>
      <c r="O46" s="147"/>
      <c r="P46" s="147"/>
      <c r="Q46" s="266"/>
      <c r="R46" s="269"/>
      <c r="S46" s="269"/>
      <c r="T46" s="269"/>
      <c r="U46" s="269"/>
      <c r="V46" s="269"/>
      <c r="W46" s="147"/>
      <c r="X46" s="147"/>
    </row>
    <row r="47" spans="1:25" ht="16.5">
      <c r="B47" s="147"/>
      <c r="C47" s="147"/>
      <c r="D47" s="147"/>
      <c r="E47" s="147"/>
      <c r="F47" s="147"/>
      <c r="G47" s="147"/>
      <c r="H47" s="147"/>
      <c r="I47" s="147"/>
      <c r="J47" s="147"/>
      <c r="K47" s="147"/>
      <c r="L47" s="147"/>
      <c r="M47" s="147"/>
      <c r="N47" s="147"/>
      <c r="O47" s="147"/>
      <c r="P47" s="147"/>
      <c r="Q47" s="266"/>
      <c r="R47" s="269"/>
      <c r="S47" s="269"/>
      <c r="T47" s="269"/>
      <c r="U47" s="269"/>
      <c r="V47" s="269"/>
      <c r="W47" s="147"/>
      <c r="X47" s="147"/>
    </row>
    <row r="48" spans="1:25" ht="16.5">
      <c r="B48" s="147"/>
      <c r="C48" s="147"/>
      <c r="D48" s="147"/>
      <c r="E48" s="147"/>
      <c r="F48" s="147"/>
      <c r="G48" s="147"/>
      <c r="H48" s="147"/>
      <c r="I48" s="147"/>
      <c r="J48" s="147"/>
      <c r="K48" s="147"/>
      <c r="L48" s="147"/>
      <c r="M48" s="147"/>
      <c r="N48" s="147"/>
      <c r="O48" s="147"/>
      <c r="P48" s="147"/>
      <c r="Q48" s="266"/>
      <c r="R48" s="269"/>
      <c r="S48" s="269"/>
      <c r="T48" s="269"/>
      <c r="U48" s="269"/>
      <c r="V48" s="269"/>
      <c r="W48" s="147"/>
      <c r="X48" s="147"/>
    </row>
    <row r="49" spans="2:24" ht="16.5">
      <c r="B49" s="147"/>
      <c r="C49" s="147"/>
      <c r="D49" s="147"/>
      <c r="E49" s="147"/>
      <c r="F49" s="147"/>
      <c r="G49" s="147"/>
      <c r="H49" s="147"/>
      <c r="I49" s="147"/>
      <c r="J49" s="147"/>
      <c r="K49" s="147"/>
      <c r="L49" s="147"/>
      <c r="M49" s="147"/>
      <c r="N49" s="147"/>
      <c r="O49" s="147"/>
      <c r="P49" s="147"/>
      <c r="Q49" s="266"/>
      <c r="R49" s="269"/>
      <c r="S49" s="269"/>
      <c r="T49" s="269"/>
      <c r="U49" s="269"/>
      <c r="V49" s="269"/>
      <c r="W49" s="147"/>
      <c r="X49" s="147"/>
    </row>
    <row r="50" spans="2:24" ht="16.5">
      <c r="B50" s="147"/>
      <c r="C50" s="147"/>
      <c r="D50" s="147"/>
      <c r="E50" s="147"/>
      <c r="F50" s="147"/>
      <c r="G50" s="147"/>
      <c r="H50" s="147"/>
      <c r="I50" s="147"/>
      <c r="J50" s="147"/>
      <c r="K50" s="147"/>
      <c r="L50" s="147"/>
      <c r="M50" s="147"/>
      <c r="N50" s="147"/>
      <c r="O50" s="147"/>
      <c r="P50" s="147"/>
      <c r="Q50" s="266"/>
      <c r="R50" s="269"/>
      <c r="S50" s="269"/>
      <c r="T50" s="269"/>
      <c r="U50" s="269"/>
      <c r="V50" s="269"/>
      <c r="W50" s="147"/>
      <c r="X50" s="147"/>
    </row>
    <row r="51" spans="2:24" ht="16.5">
      <c r="B51" s="147"/>
      <c r="C51" s="147"/>
      <c r="D51" s="147"/>
      <c r="E51" s="147"/>
      <c r="F51" s="147"/>
      <c r="G51" s="147"/>
      <c r="H51" s="147"/>
      <c r="I51" s="147"/>
      <c r="J51" s="147"/>
      <c r="K51" s="147"/>
      <c r="L51" s="147"/>
      <c r="M51" s="147"/>
      <c r="N51" s="147"/>
      <c r="O51" s="147"/>
      <c r="P51" s="147"/>
      <c r="Q51" s="266"/>
      <c r="R51" s="269"/>
      <c r="S51" s="269"/>
      <c r="T51" s="269"/>
      <c r="U51" s="269"/>
      <c r="V51" s="269"/>
      <c r="W51" s="147"/>
      <c r="X51" s="147"/>
    </row>
    <row r="52" spans="2:24" ht="16.5">
      <c r="B52" s="147"/>
      <c r="C52" s="147"/>
      <c r="D52" s="147"/>
      <c r="E52" s="147"/>
      <c r="F52" s="147"/>
      <c r="G52" s="147"/>
      <c r="H52" s="147"/>
      <c r="I52" s="147"/>
      <c r="J52" s="147"/>
      <c r="K52" s="147"/>
      <c r="L52" s="147"/>
      <c r="M52" s="147"/>
      <c r="N52" s="147"/>
      <c r="O52" s="147"/>
      <c r="P52" s="147"/>
      <c r="Q52" s="266"/>
      <c r="R52" s="269"/>
      <c r="S52" s="269"/>
      <c r="T52" s="269"/>
      <c r="U52" s="269"/>
      <c r="V52" s="269"/>
      <c r="W52" s="147"/>
      <c r="X52" s="147"/>
    </row>
    <row r="53" spans="2:24" ht="16.5">
      <c r="B53" s="147"/>
      <c r="C53" s="147"/>
      <c r="D53" s="147"/>
      <c r="E53" s="147"/>
      <c r="F53" s="147"/>
      <c r="G53" s="147"/>
      <c r="H53" s="147"/>
      <c r="I53" s="147"/>
      <c r="J53" s="147"/>
      <c r="K53" s="147"/>
      <c r="L53" s="147"/>
      <c r="M53" s="147"/>
      <c r="N53" s="147"/>
      <c r="O53" s="147"/>
      <c r="P53" s="147"/>
      <c r="Q53" s="266"/>
      <c r="R53" s="269"/>
      <c r="S53" s="269"/>
      <c r="T53" s="269"/>
      <c r="U53" s="269"/>
      <c r="V53" s="269"/>
      <c r="W53" s="147"/>
      <c r="X53" s="147"/>
    </row>
    <row r="54" spans="2:24" ht="16.5">
      <c r="B54" s="147"/>
      <c r="C54" s="147"/>
      <c r="D54" s="147"/>
      <c r="E54" s="147"/>
      <c r="F54" s="147"/>
      <c r="G54" s="147"/>
      <c r="H54" s="147"/>
      <c r="I54" s="147"/>
      <c r="J54" s="147"/>
      <c r="K54" s="147"/>
      <c r="L54" s="147"/>
      <c r="M54" s="147"/>
      <c r="N54" s="147"/>
      <c r="O54" s="147"/>
      <c r="P54" s="147"/>
      <c r="Q54" s="266"/>
      <c r="R54" s="269"/>
      <c r="S54" s="269"/>
      <c r="T54" s="269"/>
      <c r="U54" s="269"/>
      <c r="V54" s="269"/>
      <c r="W54" s="147"/>
      <c r="X54" s="147"/>
    </row>
    <row r="55" spans="2:24" ht="16.5">
      <c r="B55" s="147"/>
      <c r="C55" s="147"/>
      <c r="D55" s="147"/>
      <c r="E55" s="147"/>
      <c r="F55" s="147"/>
      <c r="G55" s="147"/>
      <c r="H55" s="147"/>
      <c r="I55" s="147"/>
      <c r="J55" s="147"/>
      <c r="K55" s="147"/>
      <c r="L55" s="147"/>
      <c r="M55" s="147"/>
      <c r="N55" s="147"/>
      <c r="O55" s="147"/>
      <c r="P55" s="147"/>
      <c r="Q55" s="266"/>
      <c r="R55" s="269"/>
      <c r="S55" s="269"/>
      <c r="T55" s="269"/>
      <c r="U55" s="269"/>
      <c r="V55" s="269"/>
      <c r="W55" s="147"/>
      <c r="X55" s="147"/>
    </row>
    <row r="56" spans="2:24" ht="16.5">
      <c r="B56" s="147"/>
      <c r="C56" s="147"/>
      <c r="D56" s="147"/>
      <c r="E56" s="147"/>
      <c r="F56" s="147"/>
      <c r="G56" s="147"/>
      <c r="H56" s="147"/>
      <c r="I56" s="147"/>
      <c r="J56" s="147"/>
      <c r="K56" s="147"/>
      <c r="L56" s="147"/>
      <c r="M56" s="147"/>
      <c r="N56" s="147"/>
      <c r="O56" s="147"/>
      <c r="P56" s="147"/>
      <c r="Q56" s="266"/>
      <c r="R56" s="269"/>
      <c r="S56" s="269"/>
      <c r="T56" s="269"/>
      <c r="U56" s="269"/>
      <c r="V56" s="269"/>
      <c r="W56" s="147"/>
      <c r="X56" s="147"/>
    </row>
    <row r="57" spans="2:24" ht="16.5">
      <c r="B57" s="147"/>
      <c r="C57" s="147"/>
      <c r="D57" s="147"/>
      <c r="E57" s="147"/>
      <c r="F57" s="147"/>
      <c r="G57" s="147"/>
      <c r="H57" s="147"/>
      <c r="I57" s="147"/>
      <c r="J57" s="147"/>
      <c r="K57" s="147"/>
      <c r="L57" s="147"/>
      <c r="M57" s="147"/>
      <c r="N57" s="147"/>
      <c r="O57" s="147"/>
      <c r="P57" s="147"/>
      <c r="Q57" s="266"/>
      <c r="R57" s="269"/>
      <c r="S57" s="269"/>
      <c r="T57" s="269"/>
      <c r="U57" s="269"/>
      <c r="V57" s="269"/>
      <c r="W57" s="147"/>
      <c r="X57" s="147"/>
    </row>
    <row r="58" spans="2:24" ht="16.5">
      <c r="B58" s="147"/>
      <c r="C58" s="147"/>
      <c r="D58" s="147"/>
      <c r="E58" s="147"/>
      <c r="F58" s="147"/>
      <c r="G58" s="147"/>
      <c r="H58" s="147"/>
      <c r="I58" s="147"/>
      <c r="J58" s="147"/>
      <c r="K58" s="147"/>
      <c r="L58" s="147"/>
      <c r="M58" s="147"/>
      <c r="N58" s="147"/>
      <c r="O58" s="147"/>
      <c r="P58" s="147"/>
      <c r="Q58" s="266"/>
      <c r="R58" s="269"/>
      <c r="S58" s="269"/>
      <c r="T58" s="269"/>
      <c r="U58" s="269"/>
      <c r="V58" s="269"/>
      <c r="W58" s="147"/>
      <c r="X58" s="147"/>
    </row>
    <row r="59" spans="2:24" ht="16.5">
      <c r="B59" s="147"/>
      <c r="C59" s="147"/>
      <c r="D59" s="147"/>
      <c r="E59" s="147"/>
      <c r="F59" s="147"/>
      <c r="G59" s="147"/>
      <c r="H59" s="147"/>
      <c r="I59" s="147"/>
      <c r="J59" s="147"/>
      <c r="K59" s="147"/>
      <c r="L59" s="147"/>
      <c r="M59" s="147"/>
      <c r="N59" s="147"/>
      <c r="O59" s="147"/>
      <c r="P59" s="147"/>
      <c r="Q59" s="266"/>
      <c r="R59" s="269"/>
      <c r="S59" s="269"/>
      <c r="T59" s="269"/>
      <c r="U59" s="269"/>
      <c r="V59" s="269"/>
      <c r="W59" s="147"/>
      <c r="X59" s="147"/>
    </row>
    <row r="60" spans="2:24" ht="16.5">
      <c r="B60" s="147"/>
      <c r="C60" s="147"/>
      <c r="D60" s="147"/>
      <c r="E60" s="147"/>
      <c r="F60" s="147"/>
      <c r="G60" s="147"/>
      <c r="H60" s="147"/>
      <c r="I60" s="147"/>
      <c r="J60" s="147"/>
      <c r="K60" s="147"/>
      <c r="L60" s="147"/>
      <c r="M60" s="147"/>
      <c r="N60" s="147"/>
      <c r="O60" s="147"/>
      <c r="P60" s="147"/>
      <c r="Q60" s="266"/>
      <c r="R60" s="269"/>
      <c r="S60" s="269"/>
      <c r="T60" s="269"/>
      <c r="U60" s="269"/>
      <c r="V60" s="269"/>
      <c r="W60" s="147"/>
      <c r="X60" s="147"/>
    </row>
    <row r="61" spans="2:24" ht="16.5">
      <c r="B61" s="147"/>
      <c r="C61" s="147"/>
      <c r="D61" s="147"/>
      <c r="E61" s="147"/>
      <c r="F61" s="147"/>
      <c r="G61" s="147"/>
      <c r="H61" s="147"/>
      <c r="I61" s="147"/>
      <c r="J61" s="147"/>
      <c r="K61" s="147"/>
      <c r="L61" s="147"/>
      <c r="M61" s="147"/>
      <c r="N61" s="147"/>
      <c r="O61" s="147"/>
      <c r="P61" s="147"/>
      <c r="Q61" s="266"/>
      <c r="R61" s="269"/>
      <c r="S61" s="269"/>
      <c r="T61" s="269"/>
      <c r="U61" s="269"/>
      <c r="V61" s="269"/>
      <c r="W61" s="147"/>
      <c r="X61" s="147"/>
    </row>
    <row r="62" spans="2:24" ht="16.5">
      <c r="B62" s="147"/>
      <c r="C62" s="147"/>
      <c r="D62" s="147"/>
      <c r="E62" s="147"/>
      <c r="F62" s="147"/>
      <c r="G62" s="147"/>
      <c r="H62" s="147"/>
      <c r="I62" s="147"/>
      <c r="J62" s="147"/>
      <c r="K62" s="147"/>
      <c r="L62" s="147"/>
      <c r="M62" s="147"/>
      <c r="N62" s="147"/>
      <c r="O62" s="147"/>
      <c r="P62" s="147"/>
      <c r="Q62" s="266"/>
      <c r="R62" s="269"/>
      <c r="S62" s="269"/>
      <c r="T62" s="269"/>
      <c r="U62" s="269"/>
      <c r="V62" s="269"/>
      <c r="W62" s="147"/>
      <c r="X62" s="147"/>
    </row>
    <row r="63" spans="2:24" ht="16.5">
      <c r="B63" s="147"/>
      <c r="C63" s="147"/>
      <c r="D63" s="147"/>
      <c r="E63" s="147"/>
      <c r="F63" s="147"/>
      <c r="G63" s="147"/>
      <c r="H63" s="147"/>
      <c r="I63" s="147"/>
      <c r="J63" s="147"/>
      <c r="K63" s="147"/>
      <c r="L63" s="147"/>
      <c r="M63" s="147"/>
      <c r="N63" s="147"/>
      <c r="O63" s="147"/>
      <c r="P63" s="147"/>
      <c r="Q63" s="266"/>
      <c r="R63" s="269"/>
      <c r="S63" s="269"/>
      <c r="T63" s="269"/>
      <c r="U63" s="269"/>
      <c r="V63" s="269"/>
      <c r="W63" s="147"/>
      <c r="X63" s="147"/>
    </row>
    <row r="64" spans="2:24" ht="16.5">
      <c r="B64" s="147"/>
      <c r="C64" s="147"/>
      <c r="D64" s="147"/>
      <c r="E64" s="147"/>
      <c r="F64" s="147"/>
      <c r="G64" s="147"/>
      <c r="H64" s="147"/>
      <c r="I64" s="147"/>
      <c r="J64" s="147"/>
      <c r="K64" s="147"/>
      <c r="L64" s="147"/>
      <c r="M64" s="147"/>
      <c r="N64" s="147"/>
      <c r="O64" s="147"/>
      <c r="P64" s="147"/>
      <c r="Q64" s="266"/>
      <c r="R64" s="269"/>
      <c r="S64" s="269"/>
      <c r="T64" s="269"/>
      <c r="U64" s="269"/>
      <c r="V64" s="269"/>
      <c r="W64" s="147"/>
      <c r="X64" s="147"/>
    </row>
    <row r="65" spans="2:24" ht="16.5">
      <c r="B65" s="147"/>
      <c r="C65" s="147"/>
      <c r="D65" s="147"/>
      <c r="E65" s="147"/>
      <c r="F65" s="147"/>
      <c r="G65" s="147"/>
      <c r="H65" s="147"/>
      <c r="I65" s="147"/>
      <c r="J65" s="147"/>
      <c r="K65" s="147"/>
      <c r="L65" s="147"/>
      <c r="M65" s="147"/>
      <c r="N65" s="147"/>
      <c r="O65" s="147"/>
      <c r="P65" s="147"/>
      <c r="Q65" s="266"/>
      <c r="R65" s="269"/>
      <c r="S65" s="269"/>
      <c r="T65" s="269"/>
      <c r="U65" s="269"/>
      <c r="V65" s="269"/>
      <c r="W65" s="147"/>
      <c r="X65" s="147"/>
    </row>
    <row r="66" spans="2:24" ht="16.5">
      <c r="B66" s="147"/>
      <c r="C66" s="147"/>
      <c r="D66" s="147"/>
      <c r="E66" s="147"/>
      <c r="F66" s="147"/>
      <c r="G66" s="147"/>
      <c r="H66" s="147"/>
      <c r="I66" s="147"/>
      <c r="J66" s="147"/>
      <c r="K66" s="147"/>
      <c r="L66" s="147"/>
      <c r="M66" s="147"/>
      <c r="N66" s="147"/>
      <c r="O66" s="147"/>
      <c r="P66" s="147"/>
      <c r="Q66" s="266"/>
      <c r="R66" s="269"/>
      <c r="S66" s="269"/>
      <c r="T66" s="269"/>
      <c r="U66" s="269"/>
      <c r="V66" s="269"/>
      <c r="W66" s="147"/>
      <c r="X66" s="147"/>
    </row>
    <row r="67" spans="2:24" ht="16.5">
      <c r="B67" s="147"/>
      <c r="C67" s="147"/>
      <c r="D67" s="147"/>
      <c r="E67" s="147"/>
      <c r="F67" s="147"/>
      <c r="G67" s="147"/>
      <c r="H67" s="147"/>
      <c r="I67" s="147"/>
      <c r="J67" s="147"/>
      <c r="K67" s="147"/>
      <c r="L67" s="147"/>
      <c r="M67" s="147"/>
      <c r="N67" s="147"/>
      <c r="O67" s="147"/>
      <c r="P67" s="147"/>
      <c r="Q67" s="266"/>
      <c r="R67" s="269"/>
      <c r="S67" s="269"/>
      <c r="T67" s="269"/>
      <c r="U67" s="269"/>
      <c r="V67" s="269"/>
      <c r="W67" s="147"/>
      <c r="X67" s="147"/>
    </row>
    <row r="68" spans="2:24" ht="16.5">
      <c r="B68" s="147"/>
      <c r="C68" s="147"/>
      <c r="D68" s="147"/>
      <c r="E68" s="147"/>
      <c r="F68" s="147"/>
      <c r="G68" s="147"/>
      <c r="H68" s="147"/>
      <c r="I68" s="147"/>
      <c r="J68" s="147"/>
      <c r="K68" s="147"/>
      <c r="L68" s="147"/>
      <c r="M68" s="147"/>
      <c r="N68" s="147"/>
      <c r="O68" s="147"/>
      <c r="P68" s="147"/>
      <c r="Q68" s="266"/>
      <c r="R68" s="269"/>
      <c r="S68" s="269"/>
      <c r="T68" s="269"/>
      <c r="U68" s="269"/>
      <c r="V68" s="269"/>
      <c r="W68" s="147"/>
      <c r="X68" s="147"/>
    </row>
    <row r="69" spans="2:24" ht="16.5">
      <c r="B69" s="147"/>
      <c r="C69" s="147"/>
      <c r="D69" s="147"/>
      <c r="E69" s="147"/>
      <c r="F69" s="147"/>
      <c r="G69" s="147"/>
      <c r="H69" s="147"/>
      <c r="I69" s="147"/>
      <c r="J69" s="147"/>
      <c r="K69" s="147"/>
      <c r="L69" s="147"/>
      <c r="M69" s="147"/>
      <c r="N69" s="147"/>
      <c r="O69" s="147"/>
      <c r="P69" s="147"/>
      <c r="Q69" s="266"/>
      <c r="R69" s="269"/>
      <c r="S69" s="269"/>
      <c r="T69" s="269"/>
      <c r="U69" s="269"/>
      <c r="V69" s="269"/>
      <c r="W69" s="147"/>
      <c r="X69" s="147"/>
    </row>
    <row r="70" spans="2:24" ht="16.5">
      <c r="B70" s="147"/>
      <c r="C70" s="147"/>
      <c r="D70" s="147"/>
      <c r="E70" s="147"/>
      <c r="F70" s="147"/>
      <c r="G70" s="147"/>
      <c r="H70" s="147"/>
      <c r="I70" s="147"/>
      <c r="J70" s="147"/>
      <c r="K70" s="147"/>
      <c r="L70" s="147"/>
      <c r="M70" s="147"/>
      <c r="N70" s="147"/>
      <c r="O70" s="147"/>
      <c r="P70" s="147"/>
      <c r="Q70" s="266"/>
      <c r="R70" s="269"/>
      <c r="S70" s="269"/>
      <c r="T70" s="269"/>
      <c r="U70" s="269"/>
      <c r="V70" s="269"/>
      <c r="W70" s="147"/>
      <c r="X70" s="147"/>
    </row>
    <row r="71" spans="2:24" ht="16.5">
      <c r="B71" s="147"/>
      <c r="C71" s="147"/>
      <c r="D71" s="147"/>
      <c r="E71" s="147"/>
      <c r="F71" s="147"/>
      <c r="G71" s="147"/>
      <c r="H71" s="147"/>
      <c r="I71" s="147"/>
      <c r="J71" s="147"/>
      <c r="K71" s="147"/>
      <c r="L71" s="147"/>
      <c r="M71" s="147"/>
      <c r="N71" s="147"/>
      <c r="O71" s="147"/>
      <c r="P71" s="147"/>
      <c r="Q71" s="266"/>
      <c r="R71" s="269"/>
      <c r="S71" s="269"/>
      <c r="T71" s="269"/>
      <c r="U71" s="269"/>
      <c r="V71" s="269"/>
      <c r="W71" s="147"/>
      <c r="X71" s="147"/>
    </row>
    <row r="148" spans="3:3">
      <c r="C148" s="1" t="s">
        <v>138</v>
      </c>
    </row>
  </sheetData>
  <mergeCells count="26">
    <mergeCell ref="L21:X21"/>
    <mergeCell ref="L20:X20"/>
    <mergeCell ref="L19:X19"/>
    <mergeCell ref="C12:N12"/>
    <mergeCell ref="Q33:X33"/>
    <mergeCell ref="M30:X30"/>
    <mergeCell ref="C30:L30"/>
    <mergeCell ref="B33:P33"/>
    <mergeCell ref="J32:X32"/>
    <mergeCell ref="H22:X22"/>
    <mergeCell ref="I31:X31"/>
    <mergeCell ref="G25:X25"/>
    <mergeCell ref="D27:X27"/>
    <mergeCell ref="E29:X29"/>
    <mergeCell ref="E23:X23"/>
    <mergeCell ref="F24:X24"/>
    <mergeCell ref="F2:W2"/>
    <mergeCell ref="G5:X5"/>
    <mergeCell ref="H9:X9"/>
    <mergeCell ref="F13:X13"/>
    <mergeCell ref="F18:X18"/>
    <mergeCell ref="I16:X16"/>
    <mergeCell ref="J7:X7"/>
    <mergeCell ref="J14:X14"/>
    <mergeCell ref="N11:X11"/>
    <mergeCell ref="O12:X12"/>
  </mergeCells>
  <phoneticPr fontId="13" type="noConversion"/>
  <pageMargins left="0.78740157480314965" right="0.78740157480314965" top="0.70866141732283472" bottom="0.70866141732283472" header="0.31496062992125984" footer="0.31496062992125984"/>
  <pageSetup paperSize="9" scale="9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8"/>
  <sheetViews>
    <sheetView view="pageBreakPreview" zoomScaleSheetLayoutView="100" workbookViewId="0"/>
  </sheetViews>
  <sheetFormatPr defaultRowHeight="12"/>
  <cols>
    <col min="1" max="2" width="14.109375" style="51" customWidth="1"/>
    <col min="3" max="3" width="11.77734375" style="51" customWidth="1"/>
    <col min="4" max="10" width="14.109375" style="51" customWidth="1"/>
    <col min="11" max="16384" width="8.88671875" style="51"/>
  </cols>
  <sheetData>
    <row r="1" spans="1:8" ht="39.950000000000003" customHeight="1">
      <c r="A1" s="629" t="s">
        <v>428</v>
      </c>
      <c r="B1" s="161"/>
      <c r="C1" s="162"/>
      <c r="D1" s="162"/>
      <c r="E1" s="162"/>
      <c r="F1" s="162"/>
      <c r="G1" s="162"/>
      <c r="H1" s="162"/>
    </row>
    <row r="2" spans="1:8" ht="18" customHeight="1">
      <c r="A2" s="163"/>
      <c r="B2" s="161"/>
      <c r="C2" s="162"/>
      <c r="D2" s="162"/>
      <c r="E2" s="162"/>
      <c r="F2" s="162"/>
      <c r="G2" s="162"/>
      <c r="H2" s="162"/>
    </row>
    <row r="3" spans="1:8" ht="26.1" customHeight="1">
      <c r="A3" s="164" t="s">
        <v>494</v>
      </c>
      <c r="B3" s="161"/>
      <c r="C3" s="162"/>
      <c r="D3" s="162"/>
      <c r="E3" s="162"/>
      <c r="F3" s="162"/>
      <c r="G3" s="162"/>
      <c r="H3" s="162"/>
    </row>
    <row r="4" spans="1:8" ht="20.100000000000001" customHeight="1">
      <c r="A4" s="163"/>
      <c r="B4" s="161"/>
      <c r="C4" s="162"/>
      <c r="D4" s="162"/>
      <c r="E4" s="162"/>
      <c r="F4" s="162"/>
      <c r="G4" s="162"/>
      <c r="H4" s="162"/>
    </row>
    <row r="5" spans="1:8" ht="19.5" customHeight="1">
      <c r="A5" s="165" t="s">
        <v>0</v>
      </c>
      <c r="B5" s="161"/>
      <c r="C5" s="162"/>
      <c r="D5" s="162"/>
      <c r="E5" s="162"/>
      <c r="F5" s="162"/>
      <c r="G5" s="162"/>
      <c r="H5" s="162"/>
    </row>
    <row r="6" spans="1:8" ht="21" customHeight="1">
      <c r="A6" s="166" t="s">
        <v>128</v>
      </c>
      <c r="B6" s="161"/>
      <c r="C6" s="162"/>
      <c r="D6" s="162"/>
      <c r="E6" s="162"/>
      <c r="F6" s="162"/>
      <c r="G6" s="162"/>
      <c r="H6" s="162"/>
    </row>
    <row r="7" spans="1:8" ht="4.5" customHeight="1">
      <c r="A7" s="163"/>
      <c r="B7" s="161"/>
      <c r="C7" s="162"/>
      <c r="D7" s="162"/>
      <c r="E7" s="162"/>
      <c r="F7" s="162"/>
      <c r="G7" s="162"/>
      <c r="H7" s="162"/>
    </row>
    <row r="8" spans="1:8" ht="19.5" customHeight="1">
      <c r="A8" s="165" t="s">
        <v>1</v>
      </c>
      <c r="B8" s="161"/>
      <c r="C8" s="162"/>
      <c r="D8" s="162"/>
      <c r="E8" s="162"/>
      <c r="F8" s="162"/>
      <c r="G8" s="162"/>
      <c r="H8" s="162"/>
    </row>
    <row r="9" spans="1:8" ht="21" customHeight="1">
      <c r="A9" s="166" t="s">
        <v>125</v>
      </c>
      <c r="B9" s="161"/>
      <c r="C9" s="162"/>
      <c r="D9" s="162"/>
      <c r="E9" s="162"/>
      <c r="F9" s="162"/>
      <c r="G9" s="162"/>
      <c r="H9" s="162"/>
    </row>
    <row r="10" spans="1:8" ht="21" customHeight="1">
      <c r="A10" s="166" t="s">
        <v>396</v>
      </c>
      <c r="B10" s="161"/>
      <c r="C10" s="162"/>
      <c r="D10" s="162"/>
      <c r="E10" s="162"/>
      <c r="F10" s="162"/>
      <c r="G10" s="162"/>
      <c r="H10" s="162"/>
    </row>
    <row r="11" spans="1:8" ht="4.5" customHeight="1">
      <c r="A11" s="163"/>
      <c r="B11" s="161"/>
      <c r="C11" s="162"/>
      <c r="D11" s="162"/>
      <c r="E11" s="162"/>
      <c r="F11" s="162"/>
      <c r="G11" s="162"/>
      <c r="H11" s="162"/>
    </row>
    <row r="12" spans="1:8" ht="19.5" customHeight="1">
      <c r="A12" s="165" t="s">
        <v>2</v>
      </c>
      <c r="B12" s="161"/>
      <c r="C12" s="162"/>
      <c r="D12" s="162"/>
      <c r="E12" s="162"/>
      <c r="F12" s="162"/>
      <c r="G12" s="162"/>
      <c r="H12" s="162"/>
    </row>
    <row r="13" spans="1:8" ht="21" customHeight="1">
      <c r="A13" s="166" t="s">
        <v>126</v>
      </c>
      <c r="B13" s="161"/>
      <c r="C13" s="162"/>
      <c r="D13" s="162"/>
      <c r="E13" s="162"/>
      <c r="F13" s="162"/>
      <c r="G13" s="162"/>
      <c r="H13" s="162"/>
    </row>
    <row r="14" spans="1:8" ht="21" customHeight="1">
      <c r="A14" s="166" t="s">
        <v>124</v>
      </c>
      <c r="B14" s="161"/>
      <c r="C14" s="162"/>
      <c r="D14" s="162"/>
      <c r="E14" s="162"/>
      <c r="F14" s="162"/>
      <c r="G14" s="162"/>
      <c r="H14" s="162"/>
    </row>
    <row r="15" spans="1:8" ht="4.5" customHeight="1">
      <c r="A15" s="163"/>
      <c r="B15" s="161"/>
      <c r="C15" s="162"/>
      <c r="D15" s="162"/>
      <c r="E15" s="162"/>
      <c r="F15" s="162"/>
      <c r="G15" s="162"/>
      <c r="H15" s="162"/>
    </row>
    <row r="16" spans="1:8" ht="4.5" customHeight="1">
      <c r="A16" s="163"/>
      <c r="B16" s="161"/>
      <c r="C16" s="162"/>
      <c r="D16" s="162"/>
      <c r="E16" s="162"/>
      <c r="F16" s="162"/>
      <c r="G16" s="162"/>
      <c r="H16" s="162"/>
    </row>
    <row r="17" spans="1:8" ht="19.5" customHeight="1">
      <c r="A17" s="165" t="s">
        <v>82</v>
      </c>
      <c r="B17" s="161"/>
      <c r="C17" s="162"/>
      <c r="D17" s="162"/>
      <c r="E17" s="162"/>
      <c r="F17" s="162"/>
      <c r="G17" s="162"/>
      <c r="H17" s="162"/>
    </row>
    <row r="18" spans="1:8" ht="21" customHeight="1">
      <c r="A18" s="166" t="s">
        <v>127</v>
      </c>
      <c r="B18" s="161"/>
      <c r="C18" s="162"/>
      <c r="D18" s="162"/>
      <c r="E18" s="162"/>
      <c r="F18" s="162"/>
      <c r="G18" s="162"/>
      <c r="H18" s="162"/>
    </row>
    <row r="19" spans="1:8" ht="21" customHeight="1">
      <c r="A19" s="166" t="s">
        <v>148</v>
      </c>
      <c r="B19" s="161"/>
      <c r="C19" s="162"/>
      <c r="D19" s="162"/>
      <c r="E19" s="162"/>
      <c r="F19" s="162"/>
      <c r="G19" s="162"/>
      <c r="H19" s="162"/>
    </row>
    <row r="20" spans="1:8" ht="21" customHeight="1">
      <c r="A20" s="166" t="s">
        <v>147</v>
      </c>
      <c r="B20" s="167"/>
      <c r="C20" s="167"/>
      <c r="D20" s="167"/>
      <c r="E20" s="167"/>
      <c r="F20" s="167"/>
      <c r="G20" s="167"/>
      <c r="H20" s="162"/>
    </row>
    <row r="21" spans="1:8" ht="21" customHeight="1">
      <c r="A21" s="166" t="s">
        <v>150</v>
      </c>
      <c r="B21" s="161"/>
      <c r="C21" s="162"/>
      <c r="D21" s="162"/>
      <c r="E21" s="162"/>
      <c r="F21" s="162"/>
      <c r="G21" s="162"/>
      <c r="H21" s="162"/>
    </row>
    <row r="22" spans="1:8" ht="21" customHeight="1">
      <c r="A22" s="166" t="s">
        <v>151</v>
      </c>
      <c r="B22" s="161"/>
      <c r="C22" s="162"/>
      <c r="D22" s="162"/>
      <c r="E22" s="162"/>
      <c r="F22" s="162"/>
      <c r="G22" s="162"/>
      <c r="H22" s="162"/>
    </row>
    <row r="23" spans="1:8" ht="21" customHeight="1">
      <c r="A23" s="166" t="s">
        <v>143</v>
      </c>
      <c r="B23" s="161"/>
      <c r="C23" s="162"/>
      <c r="D23" s="162"/>
      <c r="E23" s="162"/>
      <c r="F23" s="162"/>
      <c r="G23" s="162"/>
      <c r="H23" s="162"/>
    </row>
    <row r="24" spans="1:8" ht="4.5" customHeight="1">
      <c r="A24" s="163" t="s">
        <v>3</v>
      </c>
      <c r="B24" s="161"/>
      <c r="C24" s="162"/>
      <c r="D24" s="162"/>
      <c r="E24" s="162"/>
      <c r="F24" s="162"/>
      <c r="G24" s="162"/>
      <c r="H24" s="162"/>
    </row>
    <row r="25" spans="1:8" ht="20.25" customHeight="1">
      <c r="A25" s="163"/>
      <c r="B25" s="161"/>
      <c r="C25" s="162"/>
      <c r="D25" s="162"/>
      <c r="E25" s="162"/>
      <c r="F25" s="162"/>
      <c r="G25" s="162"/>
      <c r="H25" s="162"/>
    </row>
    <row r="26" spans="1:8" ht="19.5" customHeight="1">
      <c r="A26" s="165" t="s">
        <v>4</v>
      </c>
      <c r="B26" s="161"/>
      <c r="C26" s="162"/>
      <c r="D26" s="162"/>
      <c r="E26" s="162"/>
      <c r="F26" s="162"/>
      <c r="G26" s="162"/>
      <c r="H26" s="162"/>
    </row>
    <row r="27" spans="1:8" ht="21" customHeight="1">
      <c r="A27" s="672" t="s">
        <v>712</v>
      </c>
      <c r="B27" s="672"/>
      <c r="C27" s="672"/>
      <c r="D27" s="672"/>
      <c r="E27" s="672"/>
      <c r="F27" s="672"/>
      <c r="G27" s="672"/>
      <c r="H27" s="162"/>
    </row>
    <row r="28" spans="1:8" ht="21" customHeight="1">
      <c r="A28" s="166" t="s">
        <v>144</v>
      </c>
      <c r="B28" s="161"/>
      <c r="C28" s="162"/>
      <c r="D28" s="162"/>
      <c r="E28" s="162"/>
      <c r="F28" s="162"/>
      <c r="G28" s="162"/>
      <c r="H28" s="162"/>
    </row>
    <row r="29" spans="1:8" ht="21" customHeight="1">
      <c r="A29" s="166"/>
      <c r="B29" s="161"/>
      <c r="C29" s="162"/>
      <c r="D29" s="162"/>
      <c r="E29" s="162"/>
      <c r="F29" s="162"/>
      <c r="G29" s="162"/>
      <c r="H29" s="162"/>
    </row>
    <row r="30" spans="1:8" ht="26.1" customHeight="1">
      <c r="A30" s="164" t="s">
        <v>743</v>
      </c>
      <c r="B30" s="161"/>
      <c r="C30" s="162"/>
      <c r="D30" s="162"/>
      <c r="E30" s="162"/>
      <c r="F30" s="162"/>
      <c r="G30" s="162"/>
      <c r="H30" s="162"/>
    </row>
    <row r="31" spans="1:8" ht="20.100000000000001" customHeight="1">
      <c r="A31" s="163"/>
      <c r="B31" s="161"/>
      <c r="C31" s="162"/>
      <c r="D31" s="162"/>
      <c r="E31" s="162"/>
      <c r="F31" s="162"/>
      <c r="G31" s="162"/>
      <c r="H31" s="162"/>
    </row>
    <row r="32" spans="1:8" ht="18" customHeight="1">
      <c r="A32" s="165" t="s">
        <v>5</v>
      </c>
      <c r="B32" s="161"/>
      <c r="C32" s="162"/>
      <c r="D32" s="162"/>
      <c r="E32" s="162"/>
      <c r="F32" s="162"/>
      <c r="G32" s="162"/>
      <c r="H32" s="162"/>
    </row>
    <row r="33" spans="1:8" ht="21" customHeight="1">
      <c r="A33" s="166" t="s">
        <v>6</v>
      </c>
      <c r="B33" s="161"/>
      <c r="C33" s="162"/>
      <c r="D33" s="162"/>
      <c r="E33" s="162"/>
      <c r="F33" s="162"/>
      <c r="G33" s="162"/>
      <c r="H33" s="162"/>
    </row>
    <row r="34" spans="1:8" ht="21" customHeight="1">
      <c r="A34" s="166" t="s">
        <v>397</v>
      </c>
      <c r="B34" s="161"/>
      <c r="C34" s="162"/>
      <c r="D34" s="162"/>
      <c r="E34" s="162"/>
      <c r="F34" s="162"/>
      <c r="G34" s="162"/>
      <c r="H34" s="162"/>
    </row>
    <row r="35" spans="1:8" ht="21" customHeight="1">
      <c r="A35" s="166" t="s">
        <v>83</v>
      </c>
      <c r="B35" s="161"/>
      <c r="C35" s="162"/>
      <c r="D35" s="162"/>
      <c r="E35" s="162"/>
      <c r="F35" s="162"/>
      <c r="G35" s="162"/>
      <c r="H35" s="162"/>
    </row>
    <row r="36" spans="1:8" ht="21" customHeight="1">
      <c r="A36" s="166" t="s">
        <v>145</v>
      </c>
      <c r="B36" s="161"/>
      <c r="C36" s="162"/>
      <c r="D36" s="162"/>
      <c r="E36" s="162"/>
      <c r="F36" s="162"/>
      <c r="G36" s="162"/>
      <c r="H36" s="162"/>
    </row>
    <row r="37" spans="1:8" ht="4.5" customHeight="1">
      <c r="A37" s="163"/>
      <c r="B37" s="161"/>
      <c r="C37" s="162"/>
      <c r="D37" s="162"/>
      <c r="E37" s="162"/>
      <c r="F37" s="162"/>
      <c r="G37" s="162"/>
      <c r="H37" s="162"/>
    </row>
    <row r="38" spans="1:8" ht="18" customHeight="1">
      <c r="A38" s="165" t="s">
        <v>7</v>
      </c>
      <c r="B38" s="161"/>
      <c r="C38" s="162"/>
      <c r="D38" s="162"/>
      <c r="E38" s="162"/>
      <c r="F38" s="162"/>
      <c r="G38" s="162"/>
      <c r="H38" s="162"/>
    </row>
    <row r="39" spans="1:8" ht="21.75" customHeight="1">
      <c r="A39" s="166" t="s">
        <v>8</v>
      </c>
      <c r="B39" s="161"/>
      <c r="C39" s="162"/>
      <c r="D39" s="162"/>
      <c r="E39" s="162"/>
      <c r="F39" s="162"/>
      <c r="G39" s="162"/>
      <c r="H39" s="162"/>
    </row>
    <row r="40" spans="1:8" s="52" customFormat="1" ht="21.75" customHeight="1">
      <c r="A40" s="168" t="s">
        <v>398</v>
      </c>
      <c r="B40" s="169"/>
      <c r="C40" s="170"/>
      <c r="D40" s="170"/>
      <c r="E40" s="170"/>
      <c r="F40" s="170"/>
      <c r="G40" s="170"/>
      <c r="H40" s="170"/>
    </row>
    <row r="41" spans="1:8" ht="21.75" customHeight="1">
      <c r="A41" s="166" t="s">
        <v>399</v>
      </c>
      <c r="B41" s="161"/>
      <c r="C41" s="162"/>
      <c r="D41" s="162"/>
      <c r="E41" s="162"/>
      <c r="F41" s="162"/>
      <c r="G41" s="162"/>
      <c r="H41" s="162"/>
    </row>
    <row r="42" spans="1:8" ht="18" customHeight="1">
      <c r="A42" s="163"/>
      <c r="B42" s="161"/>
      <c r="C42" s="162"/>
      <c r="D42" s="162"/>
      <c r="E42" s="162"/>
      <c r="F42" s="162"/>
      <c r="G42" s="162"/>
      <c r="H42" s="162"/>
    </row>
    <row r="43" spans="1:8" ht="26.1" customHeight="1">
      <c r="A43" s="164" t="s">
        <v>400</v>
      </c>
      <c r="B43" s="161"/>
      <c r="C43" s="162"/>
      <c r="D43" s="162"/>
      <c r="E43" s="162"/>
      <c r="F43" s="162"/>
      <c r="G43" s="162"/>
      <c r="H43" s="162"/>
    </row>
    <row r="44" spans="1:8" ht="20.100000000000001" customHeight="1">
      <c r="A44" s="163"/>
      <c r="B44" s="161"/>
      <c r="C44" s="162"/>
      <c r="D44" s="162"/>
      <c r="E44" s="162"/>
      <c r="F44" s="162"/>
      <c r="G44" s="162"/>
      <c r="H44" s="162"/>
    </row>
    <row r="45" spans="1:8" s="53" customFormat="1" ht="18" customHeight="1">
      <c r="A45" s="166" t="s">
        <v>419</v>
      </c>
      <c r="B45" s="171"/>
      <c r="C45" s="163" t="s">
        <v>401</v>
      </c>
      <c r="D45" s="162"/>
      <c r="E45" s="172"/>
      <c r="F45" s="172"/>
      <c r="G45" s="172"/>
      <c r="H45" s="172"/>
    </row>
    <row r="46" spans="1:8" s="53" customFormat="1" ht="18" customHeight="1">
      <c r="A46" s="166" t="s">
        <v>420</v>
      </c>
      <c r="B46" s="171"/>
      <c r="C46" s="163" t="s">
        <v>402</v>
      </c>
      <c r="D46" s="162"/>
      <c r="E46" s="172"/>
      <c r="F46" s="172"/>
      <c r="G46" s="172"/>
      <c r="H46" s="172"/>
    </row>
    <row r="47" spans="1:8" s="53" customFormat="1" ht="18" customHeight="1">
      <c r="A47" s="166" t="s">
        <v>421</v>
      </c>
      <c r="B47" s="171"/>
      <c r="C47" s="163" t="s">
        <v>403</v>
      </c>
      <c r="D47" s="162"/>
      <c r="E47" s="172"/>
      <c r="F47" s="172"/>
      <c r="G47" s="172"/>
      <c r="H47" s="172"/>
    </row>
    <row r="48" spans="1:8" s="53" customFormat="1" ht="18" customHeight="1">
      <c r="A48" s="166" t="s">
        <v>422</v>
      </c>
      <c r="B48" s="171"/>
      <c r="C48" s="163" t="s">
        <v>149</v>
      </c>
      <c r="D48" s="162"/>
      <c r="E48" s="172"/>
      <c r="F48" s="172"/>
      <c r="G48" s="172"/>
      <c r="H48" s="172"/>
    </row>
    <row r="49" spans="1:8" ht="21" customHeight="1">
      <c r="A49" s="173"/>
      <c r="B49" s="161"/>
      <c r="C49" s="162"/>
      <c r="D49" s="161"/>
      <c r="E49" s="162"/>
      <c r="F49" s="162"/>
      <c r="G49" s="162"/>
      <c r="H49" s="162"/>
    </row>
    <row r="50" spans="1:8" ht="39.950000000000003" customHeight="1">
      <c r="A50" s="173"/>
      <c r="B50" s="161"/>
      <c r="C50" s="162"/>
      <c r="D50" s="162"/>
      <c r="E50" s="162"/>
      <c r="F50" s="162"/>
      <c r="G50" s="162"/>
      <c r="H50" s="162"/>
    </row>
    <row r="51" spans="1:8" ht="26.1" customHeight="1">
      <c r="A51" s="164" t="s">
        <v>404</v>
      </c>
      <c r="B51" s="161"/>
      <c r="C51" s="162"/>
      <c r="D51" s="162"/>
      <c r="E51" s="162"/>
      <c r="F51" s="162"/>
      <c r="G51" s="162"/>
      <c r="H51" s="162"/>
    </row>
    <row r="52" spans="1:8" ht="20.100000000000001" customHeight="1">
      <c r="A52" s="163"/>
      <c r="B52" s="161"/>
      <c r="C52" s="162"/>
      <c r="D52" s="162"/>
      <c r="E52" s="162"/>
      <c r="F52" s="162"/>
      <c r="G52" s="162"/>
      <c r="H52" s="162"/>
    </row>
    <row r="53" spans="1:8" ht="21" customHeight="1">
      <c r="A53" s="165" t="s">
        <v>129</v>
      </c>
      <c r="B53" s="161"/>
      <c r="C53" s="162"/>
      <c r="D53" s="162"/>
      <c r="E53" s="162"/>
      <c r="F53" s="162"/>
      <c r="G53" s="162"/>
      <c r="H53" s="162"/>
    </row>
    <row r="54" spans="1:8" ht="18" customHeight="1">
      <c r="A54" s="166" t="s">
        <v>139</v>
      </c>
      <c r="B54" s="161"/>
      <c r="C54" s="162"/>
      <c r="D54" s="162"/>
      <c r="E54" s="162"/>
      <c r="F54" s="162"/>
      <c r="G54" s="162"/>
      <c r="H54" s="162"/>
    </row>
    <row r="55" spans="1:8" ht="18" customHeight="1">
      <c r="A55" s="166" t="s">
        <v>405</v>
      </c>
      <c r="B55" s="161"/>
      <c r="C55" s="162"/>
      <c r="D55" s="162"/>
      <c r="E55" s="162"/>
      <c r="F55" s="162"/>
      <c r="G55" s="162"/>
      <c r="H55" s="162"/>
    </row>
    <row r="56" spans="1:8" ht="18" customHeight="1">
      <c r="A56" s="166" t="s">
        <v>406</v>
      </c>
      <c r="B56" s="161"/>
      <c r="C56" s="162"/>
      <c r="D56" s="162"/>
      <c r="E56" s="162"/>
      <c r="F56" s="162"/>
      <c r="G56" s="162"/>
      <c r="H56" s="162"/>
    </row>
    <row r="57" spans="1:8" ht="18" customHeight="1">
      <c r="A57" s="166" t="s">
        <v>407</v>
      </c>
      <c r="B57" s="161"/>
      <c r="C57" s="162"/>
      <c r="D57" s="162"/>
      <c r="E57" s="162"/>
      <c r="F57" s="162"/>
      <c r="G57" s="162"/>
      <c r="H57" s="162"/>
    </row>
    <row r="58" spans="1:8" ht="4.5" customHeight="1">
      <c r="A58" s="163"/>
      <c r="B58" s="161"/>
      <c r="C58" s="162"/>
      <c r="D58" s="162"/>
      <c r="E58" s="162"/>
      <c r="F58" s="162"/>
      <c r="G58" s="162"/>
      <c r="H58" s="162"/>
    </row>
    <row r="59" spans="1:8" ht="21" customHeight="1">
      <c r="A59" s="165" t="s">
        <v>9</v>
      </c>
      <c r="B59" s="161"/>
      <c r="C59" s="162"/>
      <c r="D59" s="162"/>
      <c r="E59" s="162"/>
      <c r="F59" s="162"/>
      <c r="G59" s="162"/>
      <c r="H59" s="162"/>
    </row>
    <row r="60" spans="1:8" ht="21" customHeight="1">
      <c r="A60" s="166" t="s">
        <v>408</v>
      </c>
      <c r="B60" s="161"/>
      <c r="C60" s="162"/>
      <c r="D60" s="162"/>
      <c r="E60" s="162"/>
      <c r="F60" s="162"/>
      <c r="G60" s="162"/>
      <c r="H60" s="162"/>
    </row>
    <row r="61" spans="1:8" ht="18" customHeight="1">
      <c r="A61" s="163" t="s">
        <v>409</v>
      </c>
      <c r="B61" s="161"/>
      <c r="C61" s="162"/>
      <c r="D61" s="162"/>
      <c r="E61" s="162"/>
      <c r="F61" s="162"/>
      <c r="G61" s="162"/>
      <c r="H61" s="162"/>
    </row>
    <row r="62" spans="1:8" ht="18" customHeight="1">
      <c r="A62" s="163" t="s">
        <v>742</v>
      </c>
      <c r="B62" s="161"/>
      <c r="C62" s="162"/>
      <c r="D62" s="162"/>
      <c r="E62" s="162"/>
      <c r="F62" s="162"/>
      <c r="G62" s="162"/>
      <c r="H62" s="162"/>
    </row>
    <row r="63" spans="1:8" ht="4.5" customHeight="1">
      <c r="A63" s="163"/>
      <c r="B63" s="161"/>
      <c r="C63" s="162"/>
      <c r="D63" s="162"/>
      <c r="E63" s="162"/>
      <c r="F63" s="162"/>
      <c r="G63" s="162"/>
      <c r="H63" s="162"/>
    </row>
    <row r="64" spans="1:8" ht="21" customHeight="1">
      <c r="A64" s="165" t="s">
        <v>410</v>
      </c>
      <c r="B64" s="161"/>
      <c r="C64" s="162"/>
      <c r="D64" s="162"/>
      <c r="E64" s="162"/>
      <c r="F64" s="162"/>
      <c r="G64" s="162"/>
      <c r="H64" s="162"/>
    </row>
    <row r="65" spans="1:8" ht="21" customHeight="1">
      <c r="A65" s="166" t="s">
        <v>411</v>
      </c>
      <c r="B65" s="161"/>
      <c r="C65" s="162"/>
      <c r="D65" s="162"/>
      <c r="E65" s="162"/>
      <c r="F65" s="162"/>
      <c r="G65" s="162"/>
      <c r="H65" s="162"/>
    </row>
    <row r="66" spans="1:8" ht="13.5">
      <c r="A66" s="174"/>
      <c r="B66" s="162"/>
      <c r="C66" s="162"/>
      <c r="D66" s="162"/>
      <c r="E66" s="162"/>
      <c r="F66" s="162"/>
      <c r="G66" s="162"/>
      <c r="H66" s="162"/>
    </row>
    <row r="67" spans="1:8" ht="13.5">
      <c r="A67" s="174"/>
      <c r="B67" s="162"/>
      <c r="C67" s="162"/>
      <c r="D67" s="162"/>
      <c r="E67" s="162"/>
      <c r="F67" s="162"/>
      <c r="G67" s="162"/>
      <c r="H67" s="162"/>
    </row>
    <row r="68" spans="1:8" ht="26.1" customHeight="1">
      <c r="A68" s="164" t="s">
        <v>412</v>
      </c>
      <c r="B68" s="161"/>
      <c r="C68" s="162"/>
      <c r="D68" s="162"/>
      <c r="E68" s="162"/>
      <c r="F68" s="162"/>
      <c r="G68" s="162"/>
      <c r="H68" s="162"/>
    </row>
    <row r="69" spans="1:8" ht="20.100000000000001" customHeight="1">
      <c r="A69" s="174"/>
      <c r="B69" s="162"/>
      <c r="C69" s="162"/>
      <c r="D69" s="162"/>
      <c r="E69" s="162"/>
      <c r="F69" s="162"/>
      <c r="G69" s="162"/>
      <c r="H69" s="162"/>
    </row>
    <row r="70" spans="1:8" ht="21.95" customHeight="1">
      <c r="A70" s="165" t="s">
        <v>130</v>
      </c>
      <c r="B70" s="162"/>
      <c r="C70" s="162"/>
      <c r="D70" s="162"/>
      <c r="E70" s="162"/>
      <c r="F70" s="162"/>
      <c r="G70" s="162"/>
      <c r="H70" s="162"/>
    </row>
    <row r="71" spans="1:8" ht="21.95" customHeight="1">
      <c r="A71" s="165" t="s">
        <v>423</v>
      </c>
      <c r="B71" s="162"/>
      <c r="C71" s="162"/>
      <c r="D71" s="162"/>
      <c r="E71" s="162"/>
      <c r="F71" s="162"/>
      <c r="G71" s="162"/>
      <c r="H71" s="162"/>
    </row>
    <row r="148" spans="2:2">
      <c r="B148" s="51" t="s">
        <v>138</v>
      </c>
    </row>
  </sheetData>
  <mergeCells count="1">
    <mergeCell ref="A27:G27"/>
  </mergeCells>
  <phoneticPr fontId="10" type="noConversion"/>
  <pageMargins left="0.78740157480314965" right="0.78740157480314965" top="0.70866141732283472" bottom="0.70866141732283472" header="0.31496062992125984" footer="0.31496062992125984"/>
  <pageSetup paperSize="9" firstPageNumber="3" orientation="landscape" useFirstPageNumber="1" r:id="rId1"/>
  <headerFooter differentOddEven="1" scaleWithDoc="0" alignWithMargins="0">
    <oddFooter>&amp;L&amp;9Ⅰ. 자료의 이해&amp;C-&amp;P--</oddFooter>
    <evenHeader>&amp;L&amp;9Ⅰ. 자료의 이해&amp;C-&amp;P--</evenHeader>
  </headerFooter>
  <rowBreaks count="1" manualBreakCount="1">
    <brk id="24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9"/>
  <sheetViews>
    <sheetView view="pageBreakPreview" zoomScale="85" zoomScaleSheetLayoutView="85" workbookViewId="0"/>
  </sheetViews>
  <sheetFormatPr defaultRowHeight="18.95" customHeight="1"/>
  <cols>
    <col min="1" max="1" width="3.88671875" style="4" customWidth="1"/>
    <col min="2" max="2" width="15.88671875" style="4" customWidth="1"/>
    <col min="3" max="11" width="13" style="4" customWidth="1"/>
    <col min="12" max="16384" width="8.88671875" style="4"/>
  </cols>
  <sheetData>
    <row r="1" spans="1:11" ht="39.950000000000003" customHeight="1">
      <c r="A1" s="276" t="s">
        <v>429</v>
      </c>
      <c r="B1" s="136"/>
      <c r="C1" s="136"/>
      <c r="D1" s="136"/>
      <c r="E1" s="136"/>
      <c r="F1" s="136"/>
      <c r="G1" s="136"/>
      <c r="H1" s="136"/>
    </row>
    <row r="2" spans="1:11" ht="18" customHeight="1">
      <c r="A2" s="136"/>
      <c r="B2" s="136"/>
      <c r="C2" s="136"/>
      <c r="D2" s="136"/>
      <c r="E2" s="136"/>
      <c r="F2" s="136"/>
      <c r="G2" s="136"/>
      <c r="H2" s="136"/>
    </row>
    <row r="3" spans="1:11" ht="27.95" customHeight="1">
      <c r="A3" s="277" t="s">
        <v>430</v>
      </c>
      <c r="B3" s="136"/>
      <c r="C3" s="136"/>
      <c r="D3" s="136"/>
      <c r="E3" s="136"/>
      <c r="F3" s="136"/>
      <c r="G3" s="136"/>
      <c r="H3" s="136"/>
    </row>
    <row r="4" spans="1:11" ht="12" customHeight="1">
      <c r="A4" s="179"/>
      <c r="B4" s="136"/>
      <c r="C4" s="136"/>
      <c r="D4" s="136"/>
      <c r="E4" s="136"/>
      <c r="F4" s="136"/>
      <c r="G4" s="136"/>
      <c r="H4" s="136"/>
    </row>
    <row r="5" spans="1:11" ht="24.95" customHeight="1">
      <c r="A5" s="279" t="s">
        <v>746</v>
      </c>
      <c r="B5" s="278"/>
      <c r="C5" s="136"/>
      <c r="D5" s="136"/>
      <c r="E5" s="136"/>
      <c r="F5" s="136"/>
      <c r="G5" s="136"/>
      <c r="H5" s="136"/>
    </row>
    <row r="6" spans="1:11" ht="9" customHeight="1">
      <c r="A6" s="110"/>
      <c r="B6" s="136"/>
      <c r="C6" s="136"/>
      <c r="D6" s="136"/>
      <c r="E6" s="136"/>
      <c r="F6" s="136"/>
      <c r="G6" s="136"/>
      <c r="H6" s="136"/>
    </row>
    <row r="7" spans="1:11" ht="26.1" customHeight="1">
      <c r="A7" s="179" t="s">
        <v>713</v>
      </c>
      <c r="B7" s="278"/>
      <c r="C7" s="136"/>
      <c r="D7" s="136"/>
      <c r="E7" s="136"/>
      <c r="F7" s="136"/>
      <c r="G7" s="136"/>
      <c r="H7" s="136"/>
    </row>
    <row r="8" spans="1:11" ht="20.100000000000001" customHeight="1" thickBot="1">
      <c r="A8" s="136"/>
      <c r="B8" s="136"/>
      <c r="C8" s="136"/>
      <c r="D8" s="136"/>
      <c r="E8" s="136"/>
      <c r="F8" s="136"/>
      <c r="G8" s="136"/>
      <c r="H8" s="136"/>
      <c r="K8" s="312" t="s">
        <v>446</v>
      </c>
    </row>
    <row r="9" spans="1:11" s="6" customFormat="1" ht="27.95" customHeight="1">
      <c r="A9" s="242"/>
      <c r="B9" s="674" t="s">
        <v>10</v>
      </c>
      <c r="C9" s="673" t="s">
        <v>11</v>
      </c>
      <c r="D9" s="673"/>
      <c r="E9" s="673"/>
      <c r="F9" s="673" t="s">
        <v>12</v>
      </c>
      <c r="G9" s="673"/>
      <c r="H9" s="673"/>
      <c r="I9" s="673" t="s">
        <v>13</v>
      </c>
      <c r="J9" s="673"/>
      <c r="K9" s="676"/>
    </row>
    <row r="10" spans="1:11" s="6" customFormat="1" ht="42" customHeight="1" thickBot="1">
      <c r="A10" s="242"/>
      <c r="B10" s="675"/>
      <c r="C10" s="281" t="s">
        <v>11</v>
      </c>
      <c r="D10" s="281" t="s">
        <v>424</v>
      </c>
      <c r="E10" s="281" t="s">
        <v>120</v>
      </c>
      <c r="F10" s="281" t="s">
        <v>119</v>
      </c>
      <c r="G10" s="281" t="s">
        <v>424</v>
      </c>
      <c r="H10" s="281" t="s">
        <v>120</v>
      </c>
      <c r="I10" s="281" t="s">
        <v>434</v>
      </c>
      <c r="J10" s="281" t="s">
        <v>444</v>
      </c>
      <c r="K10" s="309" t="s">
        <v>445</v>
      </c>
    </row>
    <row r="11" spans="1:11" s="6" customFormat="1" ht="27.95" customHeight="1" thickTop="1">
      <c r="A11" s="242"/>
      <c r="B11" s="282" t="s">
        <v>152</v>
      </c>
      <c r="C11" s="283">
        <v>5180</v>
      </c>
      <c r="D11" s="283">
        <v>3557</v>
      </c>
      <c r="E11" s="284">
        <v>1623</v>
      </c>
      <c r="F11" s="283">
        <v>3808</v>
      </c>
      <c r="G11" s="283">
        <v>3251</v>
      </c>
      <c r="H11" s="283">
        <v>557</v>
      </c>
      <c r="I11" s="283">
        <v>1372</v>
      </c>
      <c r="J11" s="283">
        <v>306</v>
      </c>
      <c r="K11" s="310">
        <v>1066</v>
      </c>
    </row>
    <row r="12" spans="1:11" ht="27.95" customHeight="1" thickBot="1">
      <c r="A12" s="136"/>
      <c r="B12" s="285" t="s">
        <v>153</v>
      </c>
      <c r="C12" s="286">
        <v>5372</v>
      </c>
      <c r="D12" s="286">
        <v>3693</v>
      </c>
      <c r="E12" s="287">
        <v>1679</v>
      </c>
      <c r="F12" s="286">
        <f>SUM(G12:H12)</f>
        <v>3853</v>
      </c>
      <c r="G12" s="286">
        <v>3249</v>
      </c>
      <c r="H12" s="286">
        <v>604</v>
      </c>
      <c r="I12" s="286">
        <f>SUM(J12:K12)</f>
        <v>1519</v>
      </c>
      <c r="J12" s="286">
        <v>444</v>
      </c>
      <c r="K12" s="311">
        <v>1075</v>
      </c>
    </row>
    <row r="13" spans="1:11" ht="21.95" customHeight="1">
      <c r="A13" s="136"/>
      <c r="B13" s="136" t="s">
        <v>431</v>
      </c>
      <c r="C13" s="236"/>
      <c r="D13" s="237"/>
      <c r="E13" s="189"/>
      <c r="F13" s="236"/>
      <c r="G13" s="237"/>
      <c r="H13" s="237"/>
      <c r="I13" s="67"/>
      <c r="J13" s="68"/>
      <c r="K13" s="68"/>
    </row>
    <row r="14" spans="1:11" ht="21.95" customHeight="1">
      <c r="A14" s="136"/>
      <c r="B14" s="136" t="s">
        <v>432</v>
      </c>
      <c r="C14" s="136"/>
      <c r="D14" s="136"/>
      <c r="E14" s="136"/>
      <c r="F14" s="136"/>
      <c r="G14" s="136"/>
      <c r="H14" s="136"/>
    </row>
    <row r="15" spans="1:11" ht="21.95" customHeight="1">
      <c r="A15" s="136"/>
      <c r="B15" s="127"/>
      <c r="C15" s="136"/>
      <c r="D15" s="136"/>
      <c r="E15" s="136"/>
      <c r="F15" s="136"/>
      <c r="G15" s="235"/>
      <c r="H15" s="136"/>
    </row>
    <row r="16" spans="1:11" ht="21.95" customHeight="1">
      <c r="A16" s="136"/>
      <c r="B16" s="136"/>
      <c r="C16" s="136"/>
      <c r="D16" s="136"/>
      <c r="E16" s="136"/>
      <c r="F16" s="136"/>
      <c r="G16" s="235"/>
      <c r="H16" s="136"/>
    </row>
    <row r="17" spans="1:11" ht="21.95" customHeight="1">
      <c r="A17" s="136"/>
      <c r="B17" s="136"/>
      <c r="C17" s="136"/>
      <c r="D17" s="136"/>
      <c r="E17" s="136"/>
      <c r="F17" s="251" t="s">
        <v>425</v>
      </c>
      <c r="G17" s="252" t="s">
        <v>426</v>
      </c>
      <c r="H17" s="253"/>
      <c r="I17" s="63"/>
      <c r="J17" s="63"/>
      <c r="K17" s="63"/>
    </row>
    <row r="18" spans="1:11" ht="21.95" customHeight="1">
      <c r="A18" s="136"/>
      <c r="B18" s="136"/>
      <c r="C18" s="136"/>
      <c r="D18" s="254"/>
      <c r="E18" s="136"/>
      <c r="F18" s="124" t="s">
        <v>700</v>
      </c>
      <c r="G18" s="288"/>
      <c r="H18" s="288"/>
      <c r="I18" s="289"/>
      <c r="J18" s="289"/>
      <c r="K18" s="63"/>
    </row>
    <row r="19" spans="1:11" ht="21.95" customHeight="1">
      <c r="A19" s="136"/>
      <c r="B19" s="136"/>
      <c r="C19" s="136"/>
      <c r="D19" s="136"/>
      <c r="E19" s="136" t="s">
        <v>427</v>
      </c>
      <c r="F19" s="124" t="s">
        <v>697</v>
      </c>
      <c r="G19" s="288"/>
      <c r="H19" s="288"/>
      <c r="I19" s="289"/>
      <c r="J19" s="289"/>
      <c r="K19" s="63"/>
    </row>
    <row r="20" spans="1:11" ht="21.95" customHeight="1">
      <c r="A20" s="136"/>
      <c r="B20" s="136"/>
      <c r="C20" s="136"/>
      <c r="D20" s="136"/>
      <c r="E20" s="136"/>
      <c r="F20" s="124"/>
      <c r="G20" s="288"/>
      <c r="H20" s="288"/>
      <c r="I20" s="289"/>
      <c r="J20" s="289"/>
      <c r="K20" s="63"/>
    </row>
    <row r="21" spans="1:11" ht="21.95" customHeight="1">
      <c r="A21" s="136"/>
      <c r="B21" s="136"/>
      <c r="C21" s="136"/>
      <c r="D21" s="136"/>
      <c r="E21" s="136"/>
      <c r="F21" s="124" t="s">
        <v>698</v>
      </c>
      <c r="G21" s="124"/>
      <c r="H21" s="288"/>
      <c r="I21" s="289"/>
      <c r="J21" s="289"/>
      <c r="K21" s="63"/>
    </row>
    <row r="22" spans="1:11" ht="21.95" customHeight="1">
      <c r="A22" s="136"/>
      <c r="B22" s="136"/>
      <c r="C22" s="136"/>
      <c r="D22" s="136"/>
      <c r="E22" s="136"/>
      <c r="F22" s="124" t="s">
        <v>699</v>
      </c>
      <c r="G22" s="124"/>
      <c r="H22" s="288"/>
      <c r="I22" s="289"/>
      <c r="J22" s="289"/>
      <c r="K22" s="63"/>
    </row>
    <row r="23" spans="1:11" ht="21.95" customHeight="1">
      <c r="A23" s="136"/>
      <c r="B23" s="136"/>
      <c r="C23" s="136"/>
      <c r="D23" s="136"/>
      <c r="E23" s="136"/>
      <c r="F23" s="136"/>
      <c r="G23" s="136"/>
      <c r="H23" s="253"/>
      <c r="I23" s="63"/>
      <c r="J23" s="63"/>
      <c r="K23" s="63"/>
    </row>
    <row r="24" spans="1:11" ht="21.95" customHeight="1">
      <c r="A24" s="136"/>
      <c r="B24" s="136"/>
      <c r="C24" s="136"/>
      <c r="D24" s="136"/>
      <c r="E24" s="136"/>
      <c r="F24" s="136"/>
      <c r="G24" s="227"/>
      <c r="H24" s="136" t="s">
        <v>15</v>
      </c>
      <c r="I24" s="4" t="s">
        <v>15</v>
      </c>
      <c r="J24" s="4" t="s">
        <v>15</v>
      </c>
    </row>
    <row r="25" spans="1:11" ht="18" customHeight="1">
      <c r="A25" s="136"/>
      <c r="B25" s="136"/>
      <c r="C25" s="136"/>
      <c r="D25" s="136"/>
      <c r="E25" s="136"/>
      <c r="F25" s="136"/>
      <c r="G25" s="136"/>
      <c r="H25" s="136"/>
    </row>
    <row r="26" spans="1:11" ht="9" customHeight="1">
      <c r="A26" s="136"/>
      <c r="B26" s="136"/>
      <c r="C26" s="136"/>
      <c r="D26" s="136"/>
      <c r="E26" s="136"/>
      <c r="F26" s="136"/>
      <c r="G26" s="136"/>
      <c r="H26" s="136"/>
    </row>
    <row r="27" spans="1:11" ht="18" customHeight="1">
      <c r="A27" s="136"/>
      <c r="B27" s="136"/>
      <c r="C27" s="136"/>
      <c r="D27" s="136"/>
      <c r="E27" s="136"/>
      <c r="F27" s="136"/>
      <c r="G27" s="136"/>
      <c r="H27" s="136"/>
    </row>
    <row r="28" spans="1:11" ht="18" customHeight="1">
      <c r="A28" s="136"/>
      <c r="B28" s="136"/>
      <c r="C28" s="136"/>
      <c r="D28" s="136"/>
      <c r="E28" s="136"/>
      <c r="F28" s="136"/>
      <c r="G28" s="136"/>
      <c r="H28" s="136"/>
    </row>
    <row r="29" spans="1:11" ht="18" customHeight="1">
      <c r="A29" s="136"/>
      <c r="B29" s="136"/>
      <c r="C29" s="136"/>
      <c r="D29" s="136"/>
      <c r="E29" s="136"/>
      <c r="F29" s="136"/>
      <c r="G29" s="136"/>
      <c r="H29" s="136"/>
    </row>
    <row r="30" spans="1:11" ht="15" customHeight="1">
      <c r="A30" s="136"/>
      <c r="B30" s="136"/>
      <c r="C30" s="136"/>
      <c r="D30" s="136"/>
      <c r="E30" s="136"/>
      <c r="F30" s="136"/>
      <c r="G30" s="136"/>
      <c r="H30" s="136"/>
    </row>
    <row r="31" spans="1:11" ht="15.75" customHeight="1">
      <c r="A31" s="136"/>
      <c r="B31" s="136"/>
      <c r="C31" s="136"/>
      <c r="D31" s="136"/>
      <c r="E31" s="136"/>
      <c r="F31" s="136"/>
      <c r="G31" s="136"/>
      <c r="H31" s="136"/>
    </row>
    <row r="32" spans="1:11" ht="6.75" customHeight="1">
      <c r="A32" s="136"/>
      <c r="B32" s="136"/>
      <c r="C32" s="136"/>
      <c r="D32" s="136"/>
      <c r="E32" s="136"/>
      <c r="F32" s="136"/>
      <c r="G32" s="136"/>
      <c r="H32" s="136"/>
    </row>
    <row r="33" spans="1:8" ht="15" customHeight="1">
      <c r="A33" s="136"/>
      <c r="B33" s="136"/>
      <c r="C33" s="136"/>
      <c r="D33" s="136"/>
      <c r="E33" s="136"/>
      <c r="F33" s="136"/>
      <c r="G33" s="136"/>
      <c r="H33" s="136"/>
    </row>
    <row r="34" spans="1:8" ht="18.95" customHeight="1">
      <c r="A34" s="136"/>
      <c r="B34" s="136"/>
      <c r="C34" s="136"/>
      <c r="D34" s="136"/>
      <c r="E34" s="136"/>
      <c r="F34" s="136"/>
      <c r="G34" s="136"/>
      <c r="H34" s="136"/>
    </row>
    <row r="35" spans="1:8" ht="18.95" customHeight="1">
      <c r="A35" s="136"/>
      <c r="B35" s="136"/>
      <c r="C35" s="136"/>
      <c r="D35" s="136"/>
      <c r="E35" s="136"/>
      <c r="F35" s="136"/>
      <c r="G35" s="136"/>
      <c r="H35" s="136"/>
    </row>
    <row r="36" spans="1:8" ht="18.95" customHeight="1">
      <c r="A36" s="136"/>
      <c r="B36" s="136"/>
      <c r="C36" s="136"/>
      <c r="D36" s="136"/>
      <c r="E36" s="136"/>
      <c r="F36" s="136"/>
      <c r="G36" s="136"/>
      <c r="H36" s="136"/>
    </row>
    <row r="37" spans="1:8" ht="18.95" customHeight="1">
      <c r="A37" s="136"/>
      <c r="B37" s="136"/>
      <c r="C37" s="136"/>
      <c r="D37" s="136"/>
      <c r="E37" s="136"/>
      <c r="F37" s="136"/>
      <c r="G37" s="136"/>
      <c r="H37" s="136"/>
    </row>
    <row r="38" spans="1:8" ht="18.95" customHeight="1">
      <c r="A38" s="136"/>
      <c r="B38" s="136"/>
      <c r="C38" s="136"/>
      <c r="D38" s="136"/>
      <c r="E38" s="136"/>
      <c r="F38" s="136"/>
      <c r="G38" s="136"/>
      <c r="H38" s="136"/>
    </row>
    <row r="39" spans="1:8" ht="18.95" customHeight="1">
      <c r="A39" s="136"/>
      <c r="B39" s="136"/>
      <c r="C39" s="136"/>
      <c r="D39" s="136"/>
      <c r="E39" s="136"/>
      <c r="F39" s="136"/>
      <c r="G39" s="136"/>
      <c r="H39" s="136"/>
    </row>
    <row r="40" spans="1:8" ht="18.95" customHeight="1">
      <c r="A40" s="136"/>
      <c r="B40" s="136"/>
      <c r="C40" s="136"/>
      <c r="D40" s="136"/>
      <c r="E40" s="136"/>
      <c r="F40" s="136"/>
      <c r="G40" s="136"/>
      <c r="H40" s="136"/>
    </row>
    <row r="41" spans="1:8" ht="18.95" customHeight="1">
      <c r="A41" s="136"/>
      <c r="B41" s="136"/>
      <c r="C41" s="136"/>
      <c r="D41" s="136"/>
      <c r="E41" s="136"/>
      <c r="F41" s="136"/>
      <c r="G41" s="136"/>
      <c r="H41" s="136"/>
    </row>
    <row r="42" spans="1:8" ht="18.95" customHeight="1">
      <c r="A42" s="136"/>
      <c r="B42" s="136"/>
      <c r="C42" s="136"/>
      <c r="D42" s="136"/>
      <c r="E42" s="136"/>
      <c r="F42" s="136"/>
      <c r="G42" s="136"/>
      <c r="H42" s="136"/>
    </row>
    <row r="43" spans="1:8" ht="18.95" customHeight="1">
      <c r="A43" s="136"/>
      <c r="B43" s="136"/>
      <c r="C43" s="136"/>
      <c r="D43" s="136"/>
      <c r="E43" s="136"/>
      <c r="F43" s="136"/>
      <c r="G43" s="136"/>
      <c r="H43" s="136"/>
    </row>
    <row r="44" spans="1:8" ht="18.95" customHeight="1">
      <c r="A44" s="136"/>
      <c r="B44" s="136"/>
      <c r="C44" s="136"/>
      <c r="D44" s="136"/>
      <c r="E44" s="136"/>
      <c r="F44" s="136"/>
      <c r="G44" s="136"/>
      <c r="H44" s="136"/>
    </row>
    <row r="45" spans="1:8" ht="18.95" customHeight="1">
      <c r="A45" s="136"/>
      <c r="B45" s="136"/>
      <c r="C45" s="136"/>
      <c r="D45" s="136"/>
      <c r="E45" s="136"/>
      <c r="F45" s="136"/>
      <c r="G45" s="136"/>
      <c r="H45" s="136"/>
    </row>
    <row r="46" spans="1:8" ht="18.95" customHeight="1">
      <c r="A46" s="136"/>
      <c r="B46" s="136"/>
      <c r="C46" s="136"/>
      <c r="D46" s="136"/>
      <c r="E46" s="136"/>
      <c r="F46" s="136"/>
      <c r="G46" s="136"/>
      <c r="H46" s="136"/>
    </row>
    <row r="47" spans="1:8" ht="18.95" customHeight="1">
      <c r="A47" s="136"/>
      <c r="B47" s="136"/>
      <c r="C47" s="136"/>
      <c r="D47" s="136"/>
      <c r="E47" s="136"/>
      <c r="F47" s="136"/>
      <c r="G47" s="136"/>
      <c r="H47" s="136"/>
    </row>
    <row r="48" spans="1:8" ht="18.95" customHeight="1">
      <c r="A48" s="136"/>
      <c r="B48" s="136"/>
      <c r="C48" s="136"/>
      <c r="D48" s="136"/>
      <c r="E48" s="136"/>
      <c r="F48" s="136"/>
      <c r="G48" s="136"/>
      <c r="H48" s="136"/>
    </row>
    <row r="49" spans="1:8" ht="18.95" customHeight="1">
      <c r="A49" s="136"/>
      <c r="B49" s="136"/>
      <c r="C49" s="136"/>
      <c r="D49" s="136"/>
      <c r="E49" s="136"/>
      <c r="F49" s="136"/>
      <c r="G49" s="136"/>
      <c r="H49" s="136"/>
    </row>
    <row r="50" spans="1:8" ht="18.95" customHeight="1">
      <c r="A50" s="136"/>
      <c r="B50" s="136"/>
      <c r="C50" s="136"/>
      <c r="D50" s="136"/>
      <c r="E50" s="136"/>
      <c r="F50" s="136"/>
      <c r="G50" s="136"/>
      <c r="H50" s="136"/>
    </row>
    <row r="51" spans="1:8" ht="18.95" customHeight="1">
      <c r="A51" s="136"/>
      <c r="B51" s="136"/>
      <c r="C51" s="136"/>
      <c r="D51" s="136"/>
      <c r="E51" s="136"/>
      <c r="F51" s="136"/>
      <c r="G51" s="136"/>
      <c r="H51" s="136"/>
    </row>
    <row r="52" spans="1:8" ht="18.95" customHeight="1">
      <c r="A52" s="136"/>
      <c r="B52" s="136"/>
      <c r="C52" s="136"/>
      <c r="D52" s="136"/>
      <c r="E52" s="136"/>
      <c r="F52" s="136"/>
      <c r="G52" s="136"/>
      <c r="H52" s="136"/>
    </row>
    <row r="53" spans="1:8" ht="18.95" customHeight="1">
      <c r="A53" s="136"/>
      <c r="B53" s="136"/>
      <c r="C53" s="136"/>
      <c r="D53" s="136"/>
      <c r="E53" s="136"/>
      <c r="F53" s="136"/>
      <c r="G53" s="136"/>
      <c r="H53" s="136"/>
    </row>
    <row r="54" spans="1:8" ht="18.95" customHeight="1">
      <c r="A54" s="136"/>
      <c r="B54" s="136"/>
      <c r="C54" s="136"/>
      <c r="D54" s="136"/>
      <c r="E54" s="136"/>
      <c r="F54" s="136"/>
      <c r="G54" s="136"/>
      <c r="H54" s="136"/>
    </row>
    <row r="55" spans="1:8" ht="18.95" customHeight="1">
      <c r="A55" s="136"/>
      <c r="B55" s="136"/>
      <c r="C55" s="136"/>
      <c r="D55" s="136"/>
      <c r="E55" s="136"/>
      <c r="F55" s="136"/>
      <c r="G55" s="136"/>
      <c r="H55" s="136"/>
    </row>
    <row r="56" spans="1:8" ht="18.95" customHeight="1">
      <c r="A56" s="136"/>
      <c r="B56" s="136"/>
      <c r="C56" s="136"/>
      <c r="D56" s="136"/>
      <c r="E56" s="136"/>
      <c r="F56" s="136"/>
      <c r="G56" s="136"/>
      <c r="H56" s="136"/>
    </row>
    <row r="57" spans="1:8" ht="18.95" customHeight="1">
      <c r="A57" s="136"/>
      <c r="B57" s="136"/>
      <c r="C57" s="136"/>
      <c r="D57" s="136"/>
      <c r="E57" s="136"/>
      <c r="F57" s="136"/>
      <c r="G57" s="136"/>
      <c r="H57" s="136"/>
    </row>
    <row r="58" spans="1:8" ht="18.95" customHeight="1">
      <c r="A58" s="136"/>
      <c r="B58" s="136"/>
      <c r="C58" s="136"/>
      <c r="D58" s="136"/>
      <c r="E58" s="136"/>
      <c r="F58" s="136"/>
      <c r="G58" s="136"/>
      <c r="H58" s="136"/>
    </row>
    <row r="59" spans="1:8" ht="18.95" customHeight="1">
      <c r="A59" s="136"/>
      <c r="B59" s="136"/>
      <c r="C59" s="136"/>
      <c r="D59" s="136"/>
      <c r="E59" s="136"/>
      <c r="F59" s="136"/>
      <c r="G59" s="136"/>
      <c r="H59" s="136"/>
    </row>
    <row r="60" spans="1:8" ht="18.95" customHeight="1">
      <c r="A60" s="136"/>
      <c r="B60" s="136"/>
      <c r="C60" s="136"/>
      <c r="D60" s="136"/>
      <c r="E60" s="136"/>
      <c r="F60" s="136"/>
      <c r="G60" s="136"/>
      <c r="H60" s="136"/>
    </row>
    <row r="61" spans="1:8" ht="18.95" customHeight="1">
      <c r="A61" s="136"/>
      <c r="B61" s="136"/>
      <c r="C61" s="136"/>
      <c r="D61" s="136"/>
      <c r="E61" s="136"/>
      <c r="F61" s="136"/>
      <c r="G61" s="136"/>
      <c r="H61" s="136"/>
    </row>
    <row r="62" spans="1:8" ht="18.95" customHeight="1">
      <c r="A62" s="136"/>
      <c r="B62" s="136"/>
      <c r="C62" s="136"/>
      <c r="D62" s="136"/>
      <c r="E62" s="136"/>
      <c r="F62" s="136"/>
      <c r="G62" s="136"/>
      <c r="H62" s="136"/>
    </row>
    <row r="139" spans="2:2" ht="18.95" customHeight="1">
      <c r="B139" s="4" t="s">
        <v>138</v>
      </c>
    </row>
  </sheetData>
  <mergeCells count="4">
    <mergeCell ref="C9:E9"/>
    <mergeCell ref="F9:H9"/>
    <mergeCell ref="B9:B10"/>
    <mergeCell ref="I9:K9"/>
  </mergeCells>
  <phoneticPr fontId="10" type="noConversion"/>
  <pageMargins left="0.78740157480314965" right="0.78740157480314965" top="0.70866141732283472" bottom="0.70866141732283472" header="0.31496062992125984" footer="0.31496062992125984"/>
  <pageSetup paperSize="9" scale="80" firstPageNumber="9" orientation="landscape" useFirstPageNumber="1" r:id="rId1"/>
  <headerFooter scaleWithDoc="0" alignWithMargins="0">
    <oddFooter>&amp;L&amp;9Ⅱ. 폐기물 재활용실적&amp;C-&amp;P--&amp;R&amp;9 1. 재활용업체 규모(1. 등록형태별 업체 현황)</oddFooter>
    <evenHeader>&amp;L&amp;9Ⅱ. 폐기물 재활용실적&amp;C-&amp;P--&amp;R&amp;9 1. 재활용업체 규모(1. 등록형태별 업체 현황)</evenHeader>
  </headerFooter>
  <ignoredErrors>
    <ignoredError sqref="F12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view="pageBreakPreview" zoomScale="85" zoomScaleSheetLayoutView="85" workbookViewId="0"/>
  </sheetViews>
  <sheetFormatPr defaultRowHeight="18.95" customHeight="1"/>
  <cols>
    <col min="1" max="1" width="3.88671875" style="4" customWidth="1"/>
    <col min="2" max="2" width="13.77734375" style="4" customWidth="1"/>
    <col min="3" max="14" width="11.88671875" style="4" customWidth="1"/>
    <col min="15" max="15" width="3.33203125" style="4" customWidth="1"/>
    <col min="16" max="16384" width="8.88671875" style="4"/>
  </cols>
  <sheetData>
    <row r="1" spans="1:16" ht="18" customHeight="1">
      <c r="A1" s="136"/>
      <c r="B1" s="136"/>
      <c r="C1" s="136"/>
      <c r="D1" s="136"/>
      <c r="E1" s="136"/>
      <c r="F1" s="136"/>
      <c r="G1" s="227"/>
      <c r="H1" s="136"/>
    </row>
    <row r="2" spans="1:16" ht="26.1" customHeight="1">
      <c r="A2" s="290" t="s">
        <v>714</v>
      </c>
      <c r="B2" s="244"/>
      <c r="C2" s="244"/>
      <c r="D2" s="245"/>
      <c r="E2" s="245"/>
      <c r="F2" s="245"/>
      <c r="G2" s="245"/>
      <c r="H2" s="245"/>
      <c r="I2" s="61"/>
      <c r="J2" s="61"/>
      <c r="K2" s="61"/>
      <c r="L2" s="61"/>
      <c r="M2" s="61"/>
      <c r="N2" s="61"/>
    </row>
    <row r="3" spans="1:16" ht="20.100000000000001" customHeight="1" thickBot="1">
      <c r="A3" s="244"/>
      <c r="B3" s="244"/>
      <c r="C3" s="244"/>
      <c r="D3" s="244"/>
      <c r="E3" s="244"/>
      <c r="F3" s="244"/>
      <c r="G3" s="244"/>
      <c r="H3" s="244"/>
      <c r="I3" s="62"/>
      <c r="J3" s="62"/>
      <c r="K3" s="70"/>
      <c r="L3" s="61"/>
      <c r="M3" s="61"/>
      <c r="N3" s="298" t="s">
        <v>88</v>
      </c>
    </row>
    <row r="4" spans="1:16" ht="27.95" customHeight="1">
      <c r="A4" s="246"/>
      <c r="B4" s="679" t="s">
        <v>10</v>
      </c>
      <c r="C4" s="677" t="s">
        <v>11</v>
      </c>
      <c r="D4" s="677"/>
      <c r="E4" s="677"/>
      <c r="F4" s="677" t="s">
        <v>89</v>
      </c>
      <c r="G4" s="677"/>
      <c r="H4" s="677"/>
      <c r="I4" s="677" t="s">
        <v>90</v>
      </c>
      <c r="J4" s="677"/>
      <c r="K4" s="677"/>
      <c r="L4" s="677" t="s">
        <v>433</v>
      </c>
      <c r="M4" s="677"/>
      <c r="N4" s="678"/>
    </row>
    <row r="5" spans="1:16" ht="42" customHeight="1" thickBot="1">
      <c r="A5" s="246"/>
      <c r="B5" s="680"/>
      <c r="C5" s="292" t="s">
        <v>11</v>
      </c>
      <c r="D5" s="292" t="s">
        <v>121</v>
      </c>
      <c r="E5" s="292" t="s">
        <v>418</v>
      </c>
      <c r="F5" s="292" t="s">
        <v>119</v>
      </c>
      <c r="G5" s="292" t="s">
        <v>121</v>
      </c>
      <c r="H5" s="292" t="s">
        <v>418</v>
      </c>
      <c r="I5" s="292" t="s">
        <v>434</v>
      </c>
      <c r="J5" s="292" t="s">
        <v>435</v>
      </c>
      <c r="K5" s="292" t="s">
        <v>436</v>
      </c>
      <c r="L5" s="292" t="s">
        <v>434</v>
      </c>
      <c r="M5" s="292" t="s">
        <v>435</v>
      </c>
      <c r="N5" s="296" t="s">
        <v>436</v>
      </c>
    </row>
    <row r="6" spans="1:16" ht="27.95" customHeight="1" thickTop="1" thickBot="1">
      <c r="A6" s="244"/>
      <c r="B6" s="293" t="s">
        <v>153</v>
      </c>
      <c r="C6" s="294">
        <f>SUM(D6:E6)</f>
        <v>3853</v>
      </c>
      <c r="D6" s="294">
        <f>SUM(G6,J6,M6)</f>
        <v>3249</v>
      </c>
      <c r="E6" s="295">
        <f>SUM(H6,K6,N6)</f>
        <v>604</v>
      </c>
      <c r="F6" s="294">
        <f>SUM(G6:H6)</f>
        <v>900</v>
      </c>
      <c r="G6" s="294">
        <v>736</v>
      </c>
      <c r="H6" s="294">
        <v>164</v>
      </c>
      <c r="I6" s="294">
        <f>SUM(J6:K6)</f>
        <v>224</v>
      </c>
      <c r="J6" s="294">
        <v>183</v>
      </c>
      <c r="K6" s="294">
        <v>41</v>
      </c>
      <c r="L6" s="294">
        <f>SUM(M6:N6)</f>
        <v>2729</v>
      </c>
      <c r="M6" s="294">
        <v>2330</v>
      </c>
      <c r="N6" s="297">
        <v>399</v>
      </c>
    </row>
    <row r="7" spans="1:16" ht="21.95" customHeight="1">
      <c r="A7" s="244"/>
      <c r="B7" s="136" t="s">
        <v>437</v>
      </c>
      <c r="C7" s="247"/>
      <c r="D7" s="247"/>
      <c r="E7" s="248"/>
      <c r="F7" s="247"/>
      <c r="G7" s="247"/>
      <c r="H7" s="247"/>
      <c r="I7" s="69"/>
      <c r="J7" s="69"/>
      <c r="K7" s="69"/>
      <c r="L7" s="69"/>
      <c r="M7" s="69"/>
      <c r="N7" s="69"/>
    </row>
    <row r="8" spans="1:16" ht="18" customHeight="1">
      <c r="A8" s="244"/>
      <c r="B8" s="136"/>
      <c r="C8" s="247"/>
      <c r="D8" s="247"/>
      <c r="E8" s="248"/>
      <c r="F8" s="247"/>
      <c r="G8" s="247"/>
      <c r="H8" s="247"/>
      <c r="I8" s="69"/>
      <c r="J8" s="69"/>
      <c r="K8" s="69"/>
      <c r="L8" s="69"/>
      <c r="M8" s="69"/>
      <c r="N8" s="69"/>
    </row>
    <row r="9" spans="1:16" ht="30" customHeight="1">
      <c r="A9" s="244"/>
      <c r="B9" s="127"/>
      <c r="C9" s="247"/>
      <c r="D9" s="247"/>
      <c r="E9" s="248"/>
      <c r="F9" s="247"/>
      <c r="G9" s="247"/>
      <c r="H9" s="247"/>
      <c r="I9" s="69"/>
      <c r="J9" s="69"/>
      <c r="K9" s="69"/>
      <c r="L9" s="69"/>
      <c r="M9" s="69"/>
      <c r="N9" s="69"/>
    </row>
    <row r="10" spans="1:16" ht="30" customHeight="1">
      <c r="A10" s="244"/>
      <c r="B10" s="249"/>
      <c r="C10" s="247"/>
      <c r="D10" s="247"/>
      <c r="E10" s="248"/>
      <c r="F10" s="247"/>
      <c r="G10" s="247"/>
      <c r="H10" s="247"/>
      <c r="I10" s="61"/>
      <c r="J10" s="61"/>
      <c r="K10" s="61"/>
      <c r="L10" s="61"/>
      <c r="M10" s="61"/>
      <c r="N10" s="61"/>
    </row>
    <row r="11" spans="1:16" ht="30" customHeight="1">
      <c r="A11" s="244"/>
      <c r="B11" s="249"/>
      <c r="C11" s="247"/>
      <c r="D11" s="247"/>
      <c r="E11" s="248"/>
      <c r="F11" s="247"/>
      <c r="G11" s="247"/>
      <c r="H11" s="136"/>
      <c r="I11" s="61"/>
      <c r="J11" s="61"/>
      <c r="K11" s="61"/>
      <c r="L11" s="61"/>
      <c r="M11" s="61"/>
      <c r="N11" s="61"/>
    </row>
    <row r="12" spans="1:16" ht="30" customHeight="1">
      <c r="A12" s="244"/>
      <c r="B12" s="249"/>
      <c r="C12" s="247"/>
      <c r="D12" s="247"/>
      <c r="E12" s="248"/>
      <c r="F12" s="247"/>
      <c r="G12" s="247"/>
      <c r="H12" s="247"/>
      <c r="I12" s="61"/>
      <c r="J12" s="61"/>
      <c r="K12" s="61"/>
      <c r="L12" s="61"/>
      <c r="M12" s="61"/>
      <c r="N12" s="61"/>
    </row>
    <row r="13" spans="1:16" s="641" customFormat="1" ht="21.95" customHeight="1">
      <c r="A13" s="637"/>
      <c r="B13" s="638"/>
      <c r="C13" s="639"/>
      <c r="D13" s="639"/>
      <c r="E13" s="640"/>
      <c r="F13" s="639"/>
      <c r="I13" s="642" t="s">
        <v>439</v>
      </c>
      <c r="J13" s="643"/>
      <c r="K13" s="644"/>
      <c r="L13" s="644"/>
      <c r="M13" s="644"/>
      <c r="N13" s="644"/>
    </row>
    <row r="14" spans="1:16" s="641" customFormat="1" ht="21.95" customHeight="1">
      <c r="A14" s="637"/>
      <c r="B14" s="638"/>
      <c r="C14" s="639"/>
      <c r="D14" s="639"/>
      <c r="E14" s="640"/>
      <c r="F14" s="639"/>
      <c r="I14" s="642" t="s">
        <v>440</v>
      </c>
      <c r="J14" s="643"/>
      <c r="K14" s="644"/>
      <c r="L14" s="644"/>
      <c r="M14" s="644"/>
      <c r="N14" s="644"/>
    </row>
    <row r="15" spans="1:16" s="641" customFormat="1" ht="21.95" customHeight="1">
      <c r="A15" s="637"/>
      <c r="B15" s="638"/>
      <c r="C15" s="639"/>
      <c r="D15" s="639"/>
      <c r="E15" s="640"/>
      <c r="F15" s="639"/>
      <c r="I15" s="642" t="s">
        <v>441</v>
      </c>
      <c r="J15" s="643"/>
      <c r="K15" s="644"/>
      <c r="L15" s="644"/>
      <c r="M15" s="644"/>
      <c r="N15" s="644"/>
    </row>
    <row r="16" spans="1:16" ht="30" customHeight="1">
      <c r="A16" s="244"/>
      <c r="B16" s="249"/>
      <c r="C16" s="247"/>
      <c r="D16" s="247"/>
      <c r="E16" s="248"/>
      <c r="F16" s="247"/>
      <c r="G16" s="247"/>
      <c r="H16" s="250"/>
      <c r="I16" s="91"/>
      <c r="J16" s="91"/>
      <c r="K16" s="91"/>
      <c r="L16" s="91"/>
      <c r="M16" s="91"/>
      <c r="N16" s="91"/>
      <c r="O16" s="7"/>
      <c r="P16" s="7"/>
    </row>
    <row r="17" spans="1:14" ht="30" customHeight="1">
      <c r="A17" s="244"/>
      <c r="B17" s="249"/>
      <c r="C17" s="247"/>
      <c r="D17" s="247"/>
      <c r="E17" s="248"/>
      <c r="F17" s="247"/>
      <c r="G17" s="247"/>
      <c r="H17" s="247"/>
      <c r="I17" s="61"/>
      <c r="J17" s="61"/>
      <c r="K17" s="61"/>
      <c r="L17" s="61"/>
      <c r="M17" s="61"/>
      <c r="N17" s="61"/>
    </row>
    <row r="18" spans="1:14" ht="30" customHeight="1">
      <c r="A18" s="244"/>
      <c r="B18" s="249"/>
      <c r="C18" s="247"/>
      <c r="D18" s="247"/>
      <c r="E18" s="248"/>
      <c r="F18" s="247"/>
      <c r="G18" s="247"/>
      <c r="H18" s="247"/>
      <c r="I18" s="61"/>
      <c r="J18" s="61"/>
      <c r="K18" s="61"/>
      <c r="L18" s="61"/>
      <c r="M18" s="61"/>
      <c r="N18" s="61"/>
    </row>
    <row r="19" spans="1:14" ht="30" customHeight="1">
      <c r="A19" s="244"/>
      <c r="B19" s="249"/>
      <c r="C19" s="247"/>
      <c r="D19" s="247"/>
      <c r="E19" s="248"/>
      <c r="F19" s="247"/>
      <c r="G19" s="247"/>
      <c r="H19" s="247"/>
      <c r="I19" s="61"/>
      <c r="J19" s="61"/>
      <c r="K19" s="79"/>
      <c r="L19" s="61"/>
      <c r="M19" s="61"/>
      <c r="N19" s="61"/>
    </row>
    <row r="20" spans="1:14" ht="18.95" customHeight="1">
      <c r="A20" s="136"/>
      <c r="B20" s="136"/>
      <c r="C20" s="136"/>
      <c r="D20" s="136"/>
      <c r="E20" s="136"/>
      <c r="F20" s="136"/>
      <c r="G20" s="136"/>
      <c r="H20" s="136"/>
    </row>
    <row r="21" spans="1:14" ht="18.95" customHeight="1">
      <c r="A21" s="136"/>
      <c r="B21" s="136"/>
      <c r="C21" s="136"/>
      <c r="D21" s="136"/>
      <c r="E21" s="136"/>
      <c r="F21" s="136"/>
      <c r="G21" s="136"/>
      <c r="H21" s="136"/>
    </row>
    <row r="22" spans="1:14" ht="18.95" customHeight="1">
      <c r="A22" s="136"/>
      <c r="B22" s="136"/>
      <c r="C22" s="136"/>
      <c r="D22" s="136"/>
      <c r="E22" s="136"/>
      <c r="F22" s="136"/>
      <c r="G22" s="136"/>
      <c r="H22" s="136"/>
    </row>
    <row r="23" spans="1:14" ht="18.95" customHeight="1">
      <c r="A23" s="136"/>
      <c r="B23" s="136"/>
      <c r="C23" s="136"/>
      <c r="D23" s="136"/>
      <c r="E23" s="136"/>
      <c r="F23" s="136"/>
      <c r="G23" s="136"/>
      <c r="H23" s="136"/>
    </row>
    <row r="24" spans="1:14" ht="18.95" customHeight="1">
      <c r="A24" s="136"/>
      <c r="B24" s="136"/>
      <c r="C24" s="136"/>
      <c r="D24" s="136"/>
      <c r="E24" s="136"/>
      <c r="F24" s="136"/>
      <c r="G24" s="136"/>
      <c r="H24" s="136"/>
    </row>
    <row r="25" spans="1:14" ht="18.95" customHeight="1">
      <c r="A25" s="136"/>
      <c r="B25" s="136"/>
      <c r="C25" s="136"/>
      <c r="D25" s="136"/>
      <c r="E25" s="136"/>
      <c r="F25" s="136"/>
      <c r="G25" s="136"/>
      <c r="H25" s="136"/>
    </row>
    <row r="26" spans="1:14" ht="18.95" customHeight="1">
      <c r="A26" s="136"/>
      <c r="B26" s="136"/>
      <c r="C26" s="136"/>
      <c r="D26" s="136"/>
      <c r="E26" s="136"/>
      <c r="F26" s="136"/>
      <c r="G26" s="136"/>
      <c r="H26" s="136"/>
    </row>
    <row r="27" spans="1:14" ht="18.95" customHeight="1">
      <c r="A27" s="136"/>
      <c r="B27" s="136"/>
      <c r="C27" s="136"/>
      <c r="D27" s="136"/>
      <c r="E27" s="136"/>
      <c r="F27" s="136"/>
      <c r="G27" s="136"/>
      <c r="H27" s="136"/>
    </row>
    <row r="28" spans="1:14" ht="18.95" customHeight="1">
      <c r="A28" s="136"/>
      <c r="B28" s="136"/>
      <c r="C28" s="136"/>
      <c r="D28" s="136"/>
      <c r="E28" s="136"/>
      <c r="F28" s="136"/>
      <c r="G28" s="136"/>
      <c r="H28" s="136"/>
    </row>
    <row r="29" spans="1:14" ht="18.95" customHeight="1">
      <c r="A29" s="136"/>
      <c r="B29" s="136"/>
      <c r="C29" s="136"/>
      <c r="D29" s="136"/>
      <c r="E29" s="136"/>
      <c r="F29" s="136"/>
      <c r="G29" s="136"/>
      <c r="H29" s="136"/>
    </row>
    <row r="30" spans="1:14" ht="18.95" customHeight="1">
      <c r="A30" s="136"/>
      <c r="B30" s="136"/>
      <c r="C30" s="136"/>
      <c r="D30" s="136"/>
      <c r="E30" s="136"/>
      <c r="F30" s="136"/>
      <c r="G30" s="136"/>
      <c r="H30" s="136"/>
    </row>
    <row r="31" spans="1:14" ht="18.95" customHeight="1">
      <c r="A31" s="136"/>
      <c r="B31" s="136"/>
      <c r="C31" s="136"/>
      <c r="D31" s="136"/>
      <c r="E31" s="136"/>
      <c r="F31" s="136"/>
      <c r="G31" s="136"/>
      <c r="H31" s="136"/>
    </row>
    <row r="32" spans="1:14" ht="18.95" customHeight="1">
      <c r="A32" s="136"/>
      <c r="B32" s="136"/>
      <c r="C32" s="136"/>
      <c r="D32" s="136"/>
      <c r="E32" s="136"/>
      <c r="F32" s="136"/>
      <c r="G32" s="136"/>
      <c r="H32" s="136"/>
    </row>
    <row r="33" spans="1:8" ht="18.95" customHeight="1">
      <c r="A33" s="136"/>
      <c r="B33" s="136"/>
      <c r="C33" s="136"/>
      <c r="D33" s="136"/>
      <c r="E33" s="136"/>
      <c r="F33" s="136"/>
      <c r="G33" s="136"/>
      <c r="H33" s="136"/>
    </row>
    <row r="34" spans="1:8" ht="18.95" customHeight="1">
      <c r="A34" s="136"/>
      <c r="B34" s="136"/>
      <c r="C34" s="136"/>
      <c r="D34" s="136"/>
      <c r="E34" s="136"/>
      <c r="F34" s="136"/>
      <c r="G34" s="136"/>
      <c r="H34" s="136"/>
    </row>
    <row r="35" spans="1:8" ht="18.95" customHeight="1">
      <c r="A35" s="136"/>
      <c r="B35" s="136"/>
      <c r="C35" s="136"/>
      <c r="D35" s="136"/>
      <c r="E35" s="136"/>
      <c r="F35" s="136"/>
      <c r="G35" s="136"/>
      <c r="H35" s="136"/>
    </row>
    <row r="36" spans="1:8" ht="18.95" customHeight="1">
      <c r="A36" s="136"/>
      <c r="B36" s="136"/>
      <c r="C36" s="136"/>
      <c r="D36" s="136"/>
      <c r="E36" s="136"/>
      <c r="F36" s="136"/>
      <c r="G36" s="136"/>
      <c r="H36" s="136"/>
    </row>
    <row r="37" spans="1:8" ht="18.95" customHeight="1">
      <c r="A37" s="136"/>
      <c r="B37" s="136"/>
      <c r="C37" s="136"/>
      <c r="D37" s="136"/>
      <c r="E37" s="136"/>
      <c r="F37" s="136"/>
      <c r="G37" s="136"/>
      <c r="H37" s="136"/>
    </row>
    <row r="38" spans="1:8" ht="18.95" customHeight="1">
      <c r="A38" s="136"/>
      <c r="B38" s="136"/>
      <c r="C38" s="136"/>
      <c r="D38" s="136"/>
      <c r="E38" s="136"/>
      <c r="F38" s="136"/>
      <c r="G38" s="136"/>
      <c r="H38" s="136"/>
    </row>
    <row r="39" spans="1:8" ht="18.95" customHeight="1">
      <c r="A39" s="136"/>
      <c r="B39" s="136"/>
      <c r="C39" s="136"/>
      <c r="D39" s="136"/>
      <c r="E39" s="136"/>
      <c r="F39" s="136"/>
      <c r="G39" s="136"/>
      <c r="H39" s="136"/>
    </row>
    <row r="40" spans="1:8" ht="18.95" customHeight="1">
      <c r="A40" s="136"/>
      <c r="B40" s="136"/>
      <c r="C40" s="136"/>
      <c r="D40" s="136"/>
      <c r="E40" s="136"/>
      <c r="F40" s="136"/>
      <c r="G40" s="136"/>
      <c r="H40" s="136"/>
    </row>
    <row r="41" spans="1:8" ht="18.95" customHeight="1">
      <c r="A41" s="136"/>
      <c r="B41" s="136"/>
      <c r="C41" s="136"/>
      <c r="D41" s="136"/>
      <c r="E41" s="136"/>
      <c r="F41" s="136"/>
      <c r="G41" s="136"/>
      <c r="H41" s="136"/>
    </row>
    <row r="42" spans="1:8" ht="18.95" customHeight="1">
      <c r="A42" s="136"/>
      <c r="B42" s="136"/>
      <c r="C42" s="136"/>
      <c r="D42" s="136"/>
      <c r="E42" s="136"/>
      <c r="F42" s="136"/>
      <c r="G42" s="136"/>
      <c r="H42" s="136"/>
    </row>
    <row r="43" spans="1:8" ht="18.95" customHeight="1">
      <c r="A43" s="136"/>
      <c r="B43" s="136"/>
      <c r="C43" s="136"/>
      <c r="D43" s="136"/>
      <c r="E43" s="136"/>
      <c r="F43" s="136"/>
      <c r="G43" s="136"/>
      <c r="H43" s="136"/>
    </row>
    <row r="44" spans="1:8" ht="18.95" customHeight="1">
      <c r="A44" s="136"/>
      <c r="B44" s="136"/>
      <c r="C44" s="136"/>
      <c r="D44" s="136"/>
      <c r="E44" s="136"/>
      <c r="F44" s="136"/>
      <c r="G44" s="136"/>
      <c r="H44" s="136"/>
    </row>
    <row r="45" spans="1:8" ht="18.95" customHeight="1">
      <c r="A45" s="136"/>
      <c r="B45" s="136"/>
      <c r="C45" s="136"/>
      <c r="D45" s="136"/>
      <c r="E45" s="136"/>
      <c r="F45" s="136"/>
      <c r="G45" s="136"/>
      <c r="H45" s="136"/>
    </row>
    <row r="46" spans="1:8" ht="18.95" customHeight="1">
      <c r="A46" s="136"/>
      <c r="B46" s="136"/>
      <c r="C46" s="136"/>
      <c r="D46" s="136"/>
      <c r="E46" s="136"/>
      <c r="F46" s="136"/>
      <c r="G46" s="136"/>
      <c r="H46" s="136"/>
    </row>
    <row r="47" spans="1:8" ht="18.95" customHeight="1">
      <c r="A47" s="136"/>
      <c r="B47" s="136"/>
      <c r="C47" s="136"/>
      <c r="D47" s="136"/>
      <c r="E47" s="136"/>
      <c r="F47" s="136"/>
      <c r="G47" s="136"/>
      <c r="H47" s="136"/>
    </row>
    <row r="48" spans="1:8" ht="18.95" customHeight="1">
      <c r="A48" s="136"/>
      <c r="B48" s="136"/>
      <c r="C48" s="136"/>
      <c r="D48" s="136"/>
      <c r="E48" s="136"/>
      <c r="F48" s="136"/>
      <c r="G48" s="136"/>
      <c r="H48" s="136"/>
    </row>
    <row r="49" spans="1:8" ht="18.95" customHeight="1">
      <c r="A49" s="136"/>
      <c r="B49" s="136"/>
      <c r="C49" s="136"/>
      <c r="D49" s="136"/>
      <c r="E49" s="136"/>
      <c r="F49" s="136"/>
      <c r="G49" s="136"/>
      <c r="H49" s="136"/>
    </row>
    <row r="50" spans="1:8" ht="18.95" customHeight="1">
      <c r="A50" s="136"/>
      <c r="B50" s="136"/>
      <c r="C50" s="136"/>
      <c r="D50" s="136"/>
      <c r="E50" s="136"/>
      <c r="F50" s="136"/>
      <c r="G50" s="136"/>
      <c r="H50" s="136"/>
    </row>
    <row r="51" spans="1:8" ht="18.95" customHeight="1">
      <c r="A51" s="136"/>
      <c r="B51" s="136"/>
      <c r="C51" s="136"/>
      <c r="D51" s="136"/>
      <c r="E51" s="136"/>
      <c r="F51" s="136"/>
      <c r="G51" s="136"/>
      <c r="H51" s="136"/>
    </row>
    <row r="52" spans="1:8" ht="18.95" customHeight="1">
      <c r="A52" s="136"/>
      <c r="B52" s="136"/>
      <c r="C52" s="136"/>
      <c r="D52" s="136"/>
      <c r="E52" s="136"/>
      <c r="F52" s="136"/>
      <c r="G52" s="136"/>
      <c r="H52" s="136"/>
    </row>
    <row r="53" spans="1:8" ht="18.95" customHeight="1">
      <c r="A53" s="136"/>
      <c r="B53" s="136"/>
      <c r="C53" s="136"/>
      <c r="D53" s="136"/>
      <c r="E53" s="136"/>
      <c r="F53" s="136"/>
      <c r="G53" s="136"/>
      <c r="H53" s="136"/>
    </row>
    <row r="54" spans="1:8" ht="18.95" customHeight="1">
      <c r="A54" s="136"/>
      <c r="B54" s="136"/>
      <c r="C54" s="136"/>
      <c r="D54" s="136"/>
      <c r="E54" s="136"/>
      <c r="F54" s="136"/>
      <c r="G54" s="136"/>
      <c r="H54" s="136"/>
    </row>
    <row r="55" spans="1:8" ht="18.95" customHeight="1">
      <c r="A55" s="136"/>
      <c r="B55" s="136"/>
      <c r="C55" s="136"/>
      <c r="D55" s="136"/>
      <c r="E55" s="136"/>
      <c r="F55" s="136"/>
      <c r="G55" s="136"/>
      <c r="H55" s="136"/>
    </row>
    <row r="56" spans="1:8" ht="18.95" customHeight="1">
      <c r="A56" s="136"/>
      <c r="B56" s="136"/>
      <c r="C56" s="136"/>
      <c r="D56" s="136"/>
      <c r="E56" s="136"/>
      <c r="F56" s="136"/>
      <c r="G56" s="136"/>
      <c r="H56" s="136"/>
    </row>
    <row r="57" spans="1:8" ht="18.95" customHeight="1">
      <c r="A57" s="136"/>
      <c r="B57" s="136"/>
      <c r="C57" s="136"/>
      <c r="D57" s="136"/>
      <c r="E57" s="136"/>
      <c r="F57" s="136"/>
      <c r="G57" s="136"/>
      <c r="H57" s="136"/>
    </row>
    <row r="58" spans="1:8" ht="18.95" customHeight="1">
      <c r="A58" s="136"/>
      <c r="B58" s="136"/>
      <c r="C58" s="136"/>
      <c r="D58" s="136"/>
      <c r="E58" s="136"/>
      <c r="F58" s="136"/>
      <c r="G58" s="136"/>
      <c r="H58" s="136"/>
    </row>
    <row r="59" spans="1:8" ht="18.95" customHeight="1">
      <c r="A59" s="136"/>
      <c r="B59" s="136"/>
      <c r="C59" s="136"/>
      <c r="D59" s="136"/>
      <c r="E59" s="136"/>
      <c r="F59" s="136"/>
      <c r="G59" s="136"/>
      <c r="H59" s="136"/>
    </row>
    <row r="60" spans="1:8" ht="18.95" customHeight="1">
      <c r="A60" s="136"/>
      <c r="B60" s="136"/>
      <c r="C60" s="136"/>
      <c r="D60" s="136"/>
      <c r="E60" s="136"/>
      <c r="F60" s="136"/>
      <c r="G60" s="136"/>
      <c r="H60" s="136"/>
    </row>
    <row r="61" spans="1:8" ht="18.95" customHeight="1">
      <c r="A61" s="136"/>
      <c r="B61" s="136"/>
      <c r="C61" s="136"/>
      <c r="D61" s="136"/>
      <c r="E61" s="136"/>
      <c r="F61" s="136"/>
      <c r="G61" s="136"/>
      <c r="H61" s="136"/>
    </row>
    <row r="62" spans="1:8" ht="18.95" customHeight="1">
      <c r="A62" s="136"/>
      <c r="B62" s="136"/>
      <c r="C62" s="136"/>
      <c r="D62" s="136"/>
      <c r="E62" s="136"/>
      <c r="F62" s="136"/>
      <c r="G62" s="136"/>
      <c r="H62" s="136"/>
    </row>
    <row r="63" spans="1:8" ht="18.95" customHeight="1">
      <c r="A63" s="136"/>
      <c r="B63" s="136"/>
      <c r="C63" s="136"/>
      <c r="D63" s="136"/>
      <c r="E63" s="136"/>
      <c r="F63" s="136"/>
      <c r="G63" s="136"/>
      <c r="H63" s="136"/>
    </row>
    <row r="64" spans="1:8" ht="18.95" customHeight="1">
      <c r="A64" s="136"/>
      <c r="B64" s="136"/>
      <c r="C64" s="136"/>
      <c r="D64" s="136"/>
      <c r="E64" s="136"/>
      <c r="F64" s="136"/>
      <c r="G64" s="136"/>
      <c r="H64" s="136"/>
    </row>
    <row r="65" spans="1:8" ht="18.95" customHeight="1">
      <c r="A65" s="136"/>
      <c r="B65" s="136"/>
      <c r="C65" s="136"/>
      <c r="D65" s="136"/>
      <c r="E65" s="136"/>
      <c r="F65" s="136"/>
      <c r="G65" s="136"/>
      <c r="H65" s="136"/>
    </row>
    <row r="66" spans="1:8" ht="18.95" customHeight="1">
      <c r="A66" s="136"/>
      <c r="B66" s="136"/>
      <c r="C66" s="136"/>
      <c r="D66" s="136"/>
      <c r="E66" s="136"/>
      <c r="F66" s="136"/>
      <c r="G66" s="136"/>
      <c r="H66" s="136"/>
    </row>
  </sheetData>
  <mergeCells count="5">
    <mergeCell ref="L4:N4"/>
    <mergeCell ref="B4:B5"/>
    <mergeCell ref="C4:E4"/>
    <mergeCell ref="F4:H4"/>
    <mergeCell ref="I4:K4"/>
  </mergeCells>
  <phoneticPr fontId="10" type="noConversion"/>
  <pageMargins left="0.78740157480314965" right="0.78740157480314965" top="0.70866141732283472" bottom="0.70866141732283472" header="0.31496062992125984" footer="0.31496062992125984"/>
  <pageSetup paperSize="9" scale="70" firstPageNumber="10" orientation="landscape" useFirstPageNumber="1" r:id="rId1"/>
  <headerFooter scaleWithDoc="0" alignWithMargins="0">
    <oddHeader>&amp;L&amp;9Ⅱ. 폐기물 재활용실적&amp;C-&amp;P--&amp;R&amp;9 1. 재활용업체 규모(1. 등록형태별 업체 현황)</oddHeader>
    <oddFooter xml:space="preserve">&amp;R&amp;9 </oddFooter>
    <evenHeader>&amp;L&amp;9Ⅱ. 폐기물 재활용실적&amp;C-&amp;P--&amp;R &amp;9 1. 재활용업체 규모(1. 등록형태별 업체 현황)</even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"/>
  <sheetViews>
    <sheetView view="pageBreakPreview" zoomScale="85" zoomScaleSheetLayoutView="85" workbookViewId="0"/>
  </sheetViews>
  <sheetFormatPr defaultRowHeight="13.5"/>
  <cols>
    <col min="1" max="1" width="4" customWidth="1"/>
    <col min="2" max="2" width="16" customWidth="1"/>
    <col min="3" max="3" width="11.21875" customWidth="1"/>
    <col min="4" max="5" width="13.77734375" customWidth="1"/>
    <col min="6" max="6" width="11.21875" customWidth="1"/>
    <col min="7" max="8" width="13.77734375" customWidth="1"/>
    <col min="9" max="9" width="11.21875" customWidth="1"/>
    <col min="10" max="11" width="13.77734375" customWidth="1"/>
    <col min="12" max="12" width="4" customWidth="1"/>
  </cols>
  <sheetData>
    <row r="1" spans="1:12" ht="24.95" customHeight="1">
      <c r="A1" s="279" t="s">
        <v>747</v>
      </c>
      <c r="B1" s="136"/>
      <c r="C1" s="136"/>
      <c r="D1" s="136"/>
      <c r="E1" s="136"/>
      <c r="F1" s="136"/>
      <c r="G1" s="136"/>
      <c r="H1" s="235"/>
      <c r="I1" s="4"/>
      <c r="J1" s="4"/>
      <c r="K1" s="4"/>
    </row>
    <row r="2" spans="1:12" ht="9" customHeight="1">
      <c r="A2" s="136"/>
      <c r="B2" s="136"/>
      <c r="C2" s="136"/>
      <c r="D2" s="136"/>
      <c r="E2" s="136"/>
      <c r="F2" s="136"/>
      <c r="G2" s="136"/>
      <c r="H2" s="136"/>
      <c r="I2" s="4" t="s">
        <v>15</v>
      </c>
      <c r="J2" s="4"/>
      <c r="K2" s="4"/>
    </row>
    <row r="3" spans="1:12" s="343" customFormat="1" ht="26.1" customHeight="1">
      <c r="A3" s="179" t="s">
        <v>495</v>
      </c>
      <c r="B3" s="340"/>
      <c r="C3" s="340"/>
      <c r="D3" s="340"/>
      <c r="E3" s="340"/>
      <c r="F3" s="340"/>
      <c r="G3" s="340"/>
      <c r="H3" s="340"/>
      <c r="I3" s="341"/>
      <c r="J3" s="341"/>
      <c r="K3" s="342"/>
    </row>
    <row r="4" spans="1:12" s="344" customFormat="1" ht="20.100000000000001" customHeight="1" thickBot="1">
      <c r="A4" s="254"/>
      <c r="B4" s="136"/>
      <c r="C4" s="136"/>
      <c r="D4" s="136"/>
      <c r="E4" s="136"/>
      <c r="F4" s="136"/>
      <c r="G4" s="136"/>
      <c r="H4" s="136"/>
      <c r="I4" s="4"/>
      <c r="J4" s="4"/>
      <c r="K4" s="345" t="s">
        <v>88</v>
      </c>
    </row>
    <row r="5" spans="1:12" ht="26.25" customHeight="1">
      <c r="A5" s="189"/>
      <c r="B5" s="683" t="s">
        <v>10</v>
      </c>
      <c r="C5" s="685" t="s">
        <v>11</v>
      </c>
      <c r="D5" s="685"/>
      <c r="E5" s="685"/>
      <c r="F5" s="685" t="s">
        <v>131</v>
      </c>
      <c r="G5" s="685"/>
      <c r="H5" s="685"/>
      <c r="I5" s="685" t="s">
        <v>132</v>
      </c>
      <c r="J5" s="685"/>
      <c r="K5" s="686"/>
    </row>
    <row r="6" spans="1:12" ht="40.5" customHeight="1" thickBot="1">
      <c r="A6" s="189"/>
      <c r="B6" s="684"/>
      <c r="C6" s="299" t="s">
        <v>11</v>
      </c>
      <c r="D6" s="299" t="s">
        <v>133</v>
      </c>
      <c r="E6" s="299" t="s">
        <v>134</v>
      </c>
      <c r="F6" s="299" t="s">
        <v>434</v>
      </c>
      <c r="G6" s="299" t="s">
        <v>133</v>
      </c>
      <c r="H6" s="299" t="s">
        <v>134</v>
      </c>
      <c r="I6" s="299" t="s">
        <v>434</v>
      </c>
      <c r="J6" s="299" t="s">
        <v>133</v>
      </c>
      <c r="K6" s="306" t="s">
        <v>134</v>
      </c>
    </row>
    <row r="7" spans="1:12" ht="26.25" customHeight="1" thickTop="1">
      <c r="A7" s="147"/>
      <c r="B7" s="300" t="s">
        <v>442</v>
      </c>
      <c r="C7" s="301">
        <f>SUM(D7:E7)</f>
        <v>5180</v>
      </c>
      <c r="D7" s="301">
        <f>SUM(G7,J7)</f>
        <v>3557</v>
      </c>
      <c r="E7" s="302">
        <f>SUM(H7,K7)</f>
        <v>1623</v>
      </c>
      <c r="F7" s="301">
        <f>SUM(G7:H7)</f>
        <v>4731</v>
      </c>
      <c r="G7" s="301">
        <v>3226</v>
      </c>
      <c r="H7" s="301">
        <v>1505</v>
      </c>
      <c r="I7" s="301">
        <f>SUM(J7:K7)</f>
        <v>449</v>
      </c>
      <c r="J7" s="301">
        <v>331</v>
      </c>
      <c r="K7" s="307">
        <v>118</v>
      </c>
    </row>
    <row r="8" spans="1:12" ht="26.25" customHeight="1" thickBot="1">
      <c r="A8" s="147"/>
      <c r="B8" s="303" t="s">
        <v>443</v>
      </c>
      <c r="C8" s="304">
        <f>SUM(D8:E8)</f>
        <v>5372</v>
      </c>
      <c r="D8" s="304">
        <f>SUM(G8,J8)</f>
        <v>3693</v>
      </c>
      <c r="E8" s="305">
        <f>SUM(H8,K8)</f>
        <v>1679</v>
      </c>
      <c r="F8" s="304">
        <f>SUM(G8:H8)</f>
        <v>4954</v>
      </c>
      <c r="G8" s="304">
        <v>3342</v>
      </c>
      <c r="H8" s="304">
        <v>1612</v>
      </c>
      <c r="I8" s="304">
        <f>SUM(J8:K8)</f>
        <v>418</v>
      </c>
      <c r="J8" s="304">
        <v>351</v>
      </c>
      <c r="K8" s="308">
        <v>67</v>
      </c>
    </row>
    <row r="9" spans="1:12" s="313" customFormat="1" ht="21.95" customHeight="1">
      <c r="A9" s="147"/>
      <c r="B9" s="136" t="s">
        <v>135</v>
      </c>
      <c r="C9" s="236"/>
      <c r="D9" s="237"/>
      <c r="E9" s="189"/>
      <c r="F9" s="236"/>
      <c r="G9" s="237"/>
      <c r="H9" s="237"/>
      <c r="I9" s="67"/>
      <c r="J9" s="68"/>
      <c r="K9" s="68"/>
    </row>
    <row r="10" spans="1:12" s="313" customFormat="1" ht="21.95" customHeight="1">
      <c r="A10" s="147"/>
      <c r="B10" s="136" t="s">
        <v>136</v>
      </c>
      <c r="C10" s="147"/>
      <c r="D10" s="147"/>
      <c r="E10" s="147"/>
      <c r="F10" s="147"/>
      <c r="G10" s="147"/>
      <c r="H10" s="147"/>
      <c r="I10" s="1"/>
      <c r="J10" s="1"/>
      <c r="K10" s="1"/>
    </row>
    <row r="11" spans="1:12" ht="30" customHeight="1">
      <c r="A11" s="147"/>
      <c r="B11" s="127"/>
      <c r="C11" s="147"/>
      <c r="D11" s="147"/>
      <c r="E11" s="147"/>
      <c r="F11" s="147"/>
      <c r="G11" s="147"/>
      <c r="H11" s="147"/>
      <c r="I11" s="1"/>
      <c r="J11" s="1"/>
      <c r="K11" s="1"/>
    </row>
    <row r="12" spans="1:12" ht="43.5" customHeight="1">
      <c r="A12" s="136"/>
      <c r="B12" s="136"/>
      <c r="C12" s="136"/>
      <c r="D12" s="136"/>
      <c r="E12" s="136"/>
      <c r="F12" s="136"/>
      <c r="G12" s="136"/>
      <c r="H12" s="136"/>
      <c r="I12" s="1"/>
      <c r="J12" s="1"/>
      <c r="K12" s="1"/>
    </row>
    <row r="13" spans="1:12" ht="21.95" customHeight="1">
      <c r="A13" s="136"/>
      <c r="B13" s="136"/>
      <c r="C13" s="136"/>
      <c r="D13" s="136"/>
      <c r="E13" s="238"/>
      <c r="F13" s="238"/>
      <c r="G13" s="687" t="s">
        <v>447</v>
      </c>
      <c r="H13" s="687"/>
      <c r="I13" s="688"/>
      <c r="J13" s="688"/>
      <c r="K13" s="688"/>
      <c r="L13" s="55"/>
    </row>
    <row r="14" spans="1:12" ht="21.95" customHeight="1">
      <c r="A14" s="136"/>
      <c r="B14" s="136"/>
      <c r="C14" s="136"/>
      <c r="D14" s="136"/>
      <c r="E14" s="239"/>
      <c r="F14" s="239"/>
      <c r="G14" s="689" t="s">
        <v>448</v>
      </c>
      <c r="H14" s="689"/>
      <c r="I14" s="690"/>
      <c r="J14" s="690"/>
      <c r="K14" s="690"/>
      <c r="L14" s="54"/>
    </row>
    <row r="15" spans="1:12" ht="18" customHeight="1">
      <c r="A15" s="136"/>
      <c r="B15" s="136"/>
      <c r="C15" s="136"/>
      <c r="D15" s="136"/>
      <c r="E15" s="239"/>
      <c r="F15" s="239"/>
      <c r="G15" s="233"/>
      <c r="H15" s="233"/>
      <c r="I15" s="60"/>
      <c r="J15" s="60"/>
      <c r="K15" s="60"/>
    </row>
    <row r="16" spans="1:12" ht="21.95" customHeight="1">
      <c r="A16" s="180"/>
      <c r="B16" s="136"/>
      <c r="C16" s="136"/>
      <c r="D16" s="136"/>
      <c r="E16" s="238"/>
      <c r="F16" s="238"/>
      <c r="G16" s="687" t="s">
        <v>449</v>
      </c>
      <c r="H16" s="687"/>
      <c r="I16" s="688"/>
      <c r="J16" s="688"/>
      <c r="K16" s="688"/>
      <c r="L16" s="55"/>
    </row>
    <row r="17" spans="1:12" ht="21.95" customHeight="1">
      <c r="A17" s="136"/>
      <c r="B17" s="136"/>
      <c r="C17" s="136"/>
      <c r="D17" s="136"/>
      <c r="E17" s="238"/>
      <c r="F17" s="238"/>
      <c r="G17" s="687" t="s">
        <v>450</v>
      </c>
      <c r="H17" s="687"/>
      <c r="I17" s="688"/>
      <c r="J17" s="688"/>
      <c r="K17" s="688"/>
      <c r="L17" s="55"/>
    </row>
    <row r="18" spans="1:12" ht="21.95" customHeight="1">
      <c r="A18" s="110"/>
      <c r="B18" s="136"/>
      <c r="C18" s="136"/>
      <c r="D18" s="136"/>
      <c r="E18" s="238"/>
      <c r="F18" s="238"/>
      <c r="G18" s="687" t="s">
        <v>451</v>
      </c>
      <c r="H18" s="687"/>
      <c r="I18" s="688"/>
      <c r="J18" s="688"/>
      <c r="K18" s="688"/>
      <c r="L18" s="55"/>
    </row>
    <row r="19" spans="1:12" ht="18" customHeight="1">
      <c r="A19" s="136"/>
      <c r="B19" s="136"/>
      <c r="C19" s="136"/>
      <c r="D19" s="136"/>
      <c r="E19" s="240"/>
      <c r="F19" s="240"/>
      <c r="G19" s="241"/>
      <c r="H19" s="241"/>
      <c r="I19" s="60"/>
      <c r="J19" s="60"/>
      <c r="K19" s="60"/>
    </row>
    <row r="20" spans="1:12" ht="21.95" customHeight="1">
      <c r="A20" s="242"/>
      <c r="B20" s="136"/>
      <c r="C20" s="136"/>
      <c r="D20" s="136"/>
      <c r="E20" s="238"/>
      <c r="F20" s="238"/>
      <c r="G20" s="687" t="s">
        <v>452</v>
      </c>
      <c r="H20" s="687"/>
      <c r="I20" s="688"/>
      <c r="J20" s="688"/>
      <c r="K20" s="688"/>
      <c r="L20" s="55"/>
    </row>
    <row r="21" spans="1:12" ht="21.95" customHeight="1">
      <c r="A21" s="242"/>
      <c r="B21" s="136"/>
      <c r="C21" s="136"/>
      <c r="D21" s="136"/>
      <c r="E21" s="238"/>
      <c r="F21" s="238"/>
      <c r="G21" s="687" t="s">
        <v>453</v>
      </c>
      <c r="H21" s="687"/>
      <c r="I21" s="688"/>
      <c r="J21" s="688"/>
      <c r="K21" s="688"/>
      <c r="L21" s="55"/>
    </row>
    <row r="22" spans="1:12" ht="18" customHeight="1">
      <c r="A22" s="136"/>
      <c r="B22" s="136"/>
      <c r="C22" s="136"/>
      <c r="D22" s="136"/>
      <c r="E22" s="243"/>
      <c r="F22" s="243"/>
      <c r="G22" s="243"/>
      <c r="H22" s="136"/>
      <c r="I22" s="1"/>
      <c r="J22" s="1"/>
      <c r="K22" s="1"/>
    </row>
    <row r="23" spans="1:12" ht="18" customHeight="1">
      <c r="A23" s="136"/>
      <c r="B23" s="136"/>
      <c r="C23" s="136"/>
      <c r="D23" s="136"/>
      <c r="E23" s="136"/>
      <c r="F23" s="136"/>
      <c r="G23" s="136"/>
      <c r="H23" s="136"/>
    </row>
    <row r="24" spans="1:12" ht="18" customHeight="1">
      <c r="A24" s="136"/>
      <c r="B24" s="136"/>
      <c r="C24" s="136"/>
      <c r="D24" s="136"/>
      <c r="E24" s="681"/>
      <c r="F24" s="682"/>
      <c r="G24" s="682"/>
      <c r="H24" s="682"/>
    </row>
    <row r="25" spans="1:12" ht="16.5">
      <c r="A25" s="147"/>
      <c r="B25" s="147"/>
      <c r="C25" s="147"/>
      <c r="D25" s="147"/>
      <c r="E25" s="147"/>
      <c r="F25" s="147"/>
      <c r="G25" s="147"/>
      <c r="H25" s="147"/>
    </row>
    <row r="26" spans="1:12" ht="16.5">
      <c r="A26" s="147"/>
      <c r="B26" s="147"/>
      <c r="C26" s="147"/>
      <c r="D26" s="147"/>
      <c r="E26" s="147"/>
      <c r="F26" s="147"/>
      <c r="G26" s="147"/>
      <c r="H26" s="147"/>
    </row>
    <row r="27" spans="1:12" ht="16.5">
      <c r="A27" s="147"/>
      <c r="B27" s="147"/>
      <c r="C27" s="147"/>
      <c r="D27" s="147"/>
      <c r="E27" s="147"/>
      <c r="F27" s="147"/>
      <c r="G27" s="147"/>
      <c r="H27" s="147"/>
    </row>
    <row r="28" spans="1:12" ht="16.5">
      <c r="A28" s="147"/>
      <c r="B28" s="147"/>
      <c r="C28" s="147"/>
      <c r="D28" s="147"/>
      <c r="E28" s="147"/>
      <c r="F28" s="147"/>
      <c r="G28" s="147"/>
      <c r="H28" s="147"/>
    </row>
    <row r="29" spans="1:12" ht="16.5">
      <c r="A29" s="147"/>
      <c r="B29" s="147"/>
      <c r="C29" s="147"/>
      <c r="D29" s="147"/>
      <c r="E29" s="147"/>
      <c r="F29" s="147"/>
      <c r="G29" s="147"/>
      <c r="H29" s="147"/>
    </row>
    <row r="30" spans="1:12" ht="16.5">
      <c r="A30" s="147"/>
      <c r="B30" s="147"/>
      <c r="C30" s="147"/>
      <c r="D30" s="147"/>
      <c r="E30" s="147"/>
      <c r="F30" s="147"/>
      <c r="G30" s="147"/>
      <c r="H30" s="147"/>
    </row>
    <row r="31" spans="1:12" ht="16.5">
      <c r="A31" s="147"/>
      <c r="B31" s="147"/>
      <c r="C31" s="147"/>
      <c r="D31" s="147"/>
      <c r="E31" s="147"/>
      <c r="F31" s="147"/>
      <c r="G31" s="147"/>
      <c r="H31" s="147"/>
    </row>
    <row r="32" spans="1:12" ht="16.5">
      <c r="A32" s="147"/>
      <c r="B32" s="147"/>
      <c r="C32" s="147"/>
      <c r="D32" s="147"/>
      <c r="E32" s="147"/>
      <c r="F32" s="147"/>
      <c r="G32" s="147"/>
      <c r="H32" s="147"/>
    </row>
    <row r="33" spans="1:8" ht="16.5">
      <c r="A33" s="147"/>
      <c r="B33" s="147"/>
      <c r="C33" s="147"/>
      <c r="D33" s="147"/>
      <c r="E33" s="147"/>
      <c r="F33" s="147"/>
      <c r="G33" s="147"/>
      <c r="H33" s="147"/>
    </row>
    <row r="34" spans="1:8" ht="16.5">
      <c r="A34" s="147"/>
      <c r="B34" s="147"/>
      <c r="C34" s="147"/>
      <c r="D34" s="147"/>
      <c r="E34" s="147"/>
      <c r="F34" s="147"/>
      <c r="G34" s="147"/>
      <c r="H34" s="147"/>
    </row>
    <row r="35" spans="1:8" ht="16.5">
      <c r="A35" s="147"/>
      <c r="B35" s="147"/>
      <c r="C35" s="147"/>
      <c r="D35" s="147"/>
      <c r="E35" s="147"/>
      <c r="F35" s="147"/>
      <c r="G35" s="147"/>
      <c r="H35" s="147"/>
    </row>
    <row r="36" spans="1:8" ht="16.5">
      <c r="A36" s="147"/>
      <c r="B36" s="147"/>
      <c r="C36" s="147"/>
      <c r="D36" s="147"/>
      <c r="E36" s="147"/>
      <c r="F36" s="147"/>
      <c r="G36" s="147"/>
      <c r="H36" s="147"/>
    </row>
    <row r="37" spans="1:8" ht="16.5">
      <c r="A37" s="147"/>
      <c r="B37" s="147"/>
      <c r="C37" s="147"/>
      <c r="D37" s="147"/>
      <c r="E37" s="147"/>
      <c r="F37" s="147"/>
      <c r="G37" s="147"/>
      <c r="H37" s="147"/>
    </row>
    <row r="38" spans="1:8" ht="16.5">
      <c r="A38" s="147"/>
      <c r="B38" s="147"/>
      <c r="C38" s="147"/>
      <c r="D38" s="147"/>
      <c r="E38" s="147"/>
      <c r="F38" s="147"/>
      <c r="G38" s="147"/>
      <c r="H38" s="147"/>
    </row>
    <row r="39" spans="1:8" ht="16.5">
      <c r="A39" s="147"/>
      <c r="B39" s="147"/>
      <c r="C39" s="147"/>
      <c r="D39" s="147"/>
      <c r="E39" s="147"/>
      <c r="F39" s="147"/>
      <c r="G39" s="147"/>
      <c r="H39" s="147"/>
    </row>
    <row r="40" spans="1:8" ht="16.5">
      <c r="A40" s="147"/>
      <c r="B40" s="147"/>
      <c r="C40" s="147"/>
      <c r="D40" s="147"/>
      <c r="E40" s="147"/>
      <c r="F40" s="147"/>
      <c r="G40" s="147"/>
      <c r="H40" s="147"/>
    </row>
    <row r="41" spans="1:8" ht="16.5">
      <c r="A41" s="147"/>
      <c r="B41" s="147"/>
      <c r="C41" s="147"/>
      <c r="D41" s="147"/>
      <c r="E41" s="147"/>
      <c r="F41" s="147"/>
      <c r="G41" s="147"/>
      <c r="H41" s="147"/>
    </row>
    <row r="42" spans="1:8" ht="16.5">
      <c r="A42" s="147"/>
      <c r="B42" s="147"/>
      <c r="C42" s="147"/>
      <c r="D42" s="147"/>
      <c r="E42" s="147"/>
      <c r="F42" s="147"/>
      <c r="G42" s="147"/>
      <c r="H42" s="147"/>
    </row>
    <row r="43" spans="1:8" ht="16.5">
      <c r="A43" s="147"/>
      <c r="B43" s="147"/>
      <c r="C43" s="147"/>
      <c r="D43" s="147"/>
      <c r="E43" s="147"/>
      <c r="F43" s="147"/>
      <c r="G43" s="147"/>
      <c r="H43" s="147"/>
    </row>
    <row r="44" spans="1:8" ht="16.5">
      <c r="A44" s="147"/>
      <c r="B44" s="147"/>
      <c r="C44" s="147"/>
      <c r="D44" s="147"/>
      <c r="E44" s="147"/>
      <c r="F44" s="147"/>
      <c r="G44" s="147"/>
      <c r="H44" s="147"/>
    </row>
    <row r="45" spans="1:8" ht="16.5">
      <c r="A45" s="147"/>
      <c r="B45" s="147"/>
      <c r="C45" s="147"/>
      <c r="D45" s="147"/>
      <c r="E45" s="147"/>
      <c r="F45" s="147"/>
      <c r="G45" s="147"/>
      <c r="H45" s="147"/>
    </row>
    <row r="46" spans="1:8" ht="16.5">
      <c r="A46" s="147"/>
      <c r="B46" s="147"/>
      <c r="C46" s="147"/>
      <c r="D46" s="147"/>
      <c r="E46" s="147"/>
      <c r="F46" s="147"/>
      <c r="G46" s="147"/>
      <c r="H46" s="147"/>
    </row>
    <row r="47" spans="1:8" ht="16.5">
      <c r="A47" s="147"/>
      <c r="B47" s="147"/>
      <c r="C47" s="147"/>
      <c r="D47" s="147"/>
      <c r="E47" s="147"/>
      <c r="F47" s="147"/>
      <c r="G47" s="147"/>
      <c r="H47" s="147"/>
    </row>
    <row r="48" spans="1:8" ht="16.5">
      <c r="A48" s="147"/>
      <c r="B48" s="147"/>
      <c r="C48" s="147"/>
      <c r="D48" s="147"/>
      <c r="E48" s="147"/>
      <c r="F48" s="147"/>
      <c r="G48" s="147"/>
      <c r="H48" s="147"/>
    </row>
    <row r="49" spans="1:8" ht="16.5">
      <c r="A49" s="147"/>
      <c r="B49" s="147"/>
      <c r="C49" s="147"/>
      <c r="D49" s="147"/>
      <c r="E49" s="147"/>
      <c r="F49" s="147"/>
      <c r="G49" s="147"/>
      <c r="H49" s="147"/>
    </row>
    <row r="50" spans="1:8" ht="16.5">
      <c r="A50" s="147"/>
      <c r="B50" s="147"/>
      <c r="C50" s="147"/>
      <c r="D50" s="147"/>
      <c r="E50" s="147"/>
      <c r="F50" s="147"/>
      <c r="G50" s="147"/>
      <c r="H50" s="147"/>
    </row>
    <row r="51" spans="1:8" ht="16.5">
      <c r="A51" s="147"/>
      <c r="B51" s="147"/>
      <c r="C51" s="147"/>
      <c r="D51" s="147"/>
      <c r="E51" s="147"/>
      <c r="F51" s="147"/>
      <c r="G51" s="147"/>
      <c r="H51" s="147"/>
    </row>
    <row r="52" spans="1:8" ht="16.5">
      <c r="A52" s="147"/>
      <c r="B52" s="147"/>
      <c r="C52" s="147"/>
      <c r="D52" s="147"/>
      <c r="E52" s="147"/>
      <c r="F52" s="147"/>
      <c r="G52" s="147"/>
      <c r="H52" s="147"/>
    </row>
    <row r="53" spans="1:8" ht="16.5">
      <c r="A53" s="147"/>
      <c r="B53" s="147"/>
      <c r="C53" s="147"/>
      <c r="D53" s="147"/>
      <c r="E53" s="147"/>
      <c r="F53" s="147"/>
      <c r="G53" s="147"/>
      <c r="H53" s="147"/>
    </row>
    <row r="54" spans="1:8" ht="16.5">
      <c r="A54" s="147"/>
      <c r="B54" s="147"/>
      <c r="C54" s="147"/>
      <c r="D54" s="147"/>
      <c r="E54" s="147"/>
      <c r="F54" s="147"/>
      <c r="G54" s="147"/>
      <c r="H54" s="147"/>
    </row>
    <row r="55" spans="1:8" ht="16.5">
      <c r="A55" s="147"/>
      <c r="B55" s="147"/>
      <c r="C55" s="147"/>
      <c r="D55" s="147"/>
      <c r="E55" s="147"/>
      <c r="F55" s="147"/>
      <c r="G55" s="147"/>
      <c r="H55" s="147"/>
    </row>
    <row r="56" spans="1:8" ht="16.5">
      <c r="A56" s="147"/>
      <c r="B56" s="147"/>
      <c r="C56" s="147"/>
      <c r="D56" s="147"/>
      <c r="E56" s="147"/>
      <c r="F56" s="147"/>
      <c r="G56" s="147"/>
      <c r="H56" s="147"/>
    </row>
    <row r="57" spans="1:8" ht="16.5">
      <c r="A57" s="147"/>
      <c r="B57" s="147"/>
      <c r="C57" s="147"/>
      <c r="D57" s="147"/>
      <c r="E57" s="147"/>
      <c r="F57" s="147"/>
      <c r="G57" s="147"/>
      <c r="H57" s="147"/>
    </row>
    <row r="58" spans="1:8" ht="16.5">
      <c r="A58" s="147"/>
      <c r="B58" s="147"/>
      <c r="C58" s="147"/>
      <c r="D58" s="147"/>
      <c r="E58" s="147"/>
      <c r="F58" s="147"/>
      <c r="G58" s="147"/>
      <c r="H58" s="147"/>
    </row>
    <row r="59" spans="1:8" ht="16.5">
      <c r="A59" s="147"/>
      <c r="B59" s="147"/>
      <c r="C59" s="147"/>
      <c r="D59" s="147"/>
      <c r="E59" s="147"/>
      <c r="F59" s="147"/>
      <c r="G59" s="147"/>
      <c r="H59" s="147"/>
    </row>
    <row r="60" spans="1:8" ht="16.5">
      <c r="A60" s="147"/>
      <c r="B60" s="147"/>
      <c r="C60" s="147"/>
      <c r="D60" s="147"/>
      <c r="E60" s="147"/>
      <c r="F60" s="147"/>
      <c r="G60" s="147"/>
      <c r="H60" s="147"/>
    </row>
    <row r="61" spans="1:8" ht="16.5">
      <c r="A61" s="147"/>
      <c r="B61" s="147"/>
      <c r="C61" s="147"/>
      <c r="D61" s="147"/>
      <c r="E61" s="147"/>
      <c r="F61" s="147"/>
      <c r="G61" s="147"/>
      <c r="H61" s="147"/>
    </row>
    <row r="62" spans="1:8" ht="16.5">
      <c r="A62" s="147"/>
      <c r="B62" s="147"/>
      <c r="C62" s="147"/>
      <c r="D62" s="147"/>
      <c r="E62" s="147"/>
      <c r="F62" s="147"/>
      <c r="G62" s="147"/>
      <c r="H62" s="147"/>
    </row>
    <row r="63" spans="1:8" ht="16.5">
      <c r="A63" s="147"/>
      <c r="B63" s="147"/>
      <c r="C63" s="147"/>
      <c r="D63" s="147"/>
      <c r="E63" s="147"/>
      <c r="F63" s="147"/>
      <c r="G63" s="147"/>
      <c r="H63" s="147"/>
    </row>
    <row r="64" spans="1:8" ht="16.5">
      <c r="A64" s="147"/>
      <c r="B64" s="147"/>
      <c r="C64" s="147"/>
      <c r="D64" s="147"/>
      <c r="E64" s="147"/>
      <c r="F64" s="147"/>
      <c r="G64" s="147"/>
      <c r="H64" s="147"/>
    </row>
    <row r="65" spans="1:8" ht="16.5">
      <c r="A65" s="147"/>
      <c r="B65" s="147"/>
      <c r="C65" s="147"/>
      <c r="D65" s="147"/>
      <c r="E65" s="147"/>
      <c r="F65" s="147"/>
      <c r="G65" s="147"/>
      <c r="H65" s="147"/>
    </row>
    <row r="66" spans="1:8" ht="16.5">
      <c r="A66" s="147"/>
      <c r="B66" s="147"/>
      <c r="C66" s="147"/>
      <c r="D66" s="147"/>
      <c r="E66" s="147"/>
      <c r="F66" s="147"/>
      <c r="G66" s="147"/>
      <c r="H66" s="147"/>
    </row>
    <row r="67" spans="1:8" ht="16.5">
      <c r="A67" s="147"/>
      <c r="B67" s="147"/>
      <c r="C67" s="147"/>
      <c r="D67" s="147"/>
      <c r="E67" s="147"/>
      <c r="F67" s="147"/>
      <c r="G67" s="147"/>
      <c r="H67" s="147"/>
    </row>
    <row r="68" spans="1:8" ht="16.5">
      <c r="A68" s="147"/>
      <c r="B68" s="147"/>
      <c r="C68" s="147"/>
      <c r="D68" s="147"/>
      <c r="E68" s="147"/>
      <c r="F68" s="147"/>
      <c r="G68" s="147"/>
      <c r="H68" s="147"/>
    </row>
    <row r="69" spans="1:8" ht="16.5">
      <c r="A69" s="147"/>
      <c r="B69" s="147"/>
      <c r="C69" s="147"/>
      <c r="D69" s="147"/>
      <c r="E69" s="147"/>
      <c r="F69" s="147"/>
      <c r="G69" s="147"/>
      <c r="H69" s="147"/>
    </row>
    <row r="70" spans="1:8" ht="16.5">
      <c r="A70" s="147"/>
      <c r="B70" s="147"/>
      <c r="C70" s="147"/>
      <c r="D70" s="147"/>
      <c r="E70" s="147"/>
      <c r="F70" s="147"/>
      <c r="G70" s="147"/>
      <c r="H70" s="147"/>
    </row>
    <row r="71" spans="1:8" ht="16.5">
      <c r="A71" s="147"/>
      <c r="B71" s="147"/>
      <c r="C71" s="147"/>
      <c r="D71" s="147"/>
      <c r="E71" s="147"/>
      <c r="F71" s="147"/>
      <c r="G71" s="147"/>
      <c r="H71" s="147"/>
    </row>
  </sheetData>
  <mergeCells count="12">
    <mergeCell ref="E24:H24"/>
    <mergeCell ref="B5:B6"/>
    <mergeCell ref="F5:H5"/>
    <mergeCell ref="I5:K5"/>
    <mergeCell ref="C5:E5"/>
    <mergeCell ref="G13:K13"/>
    <mergeCell ref="G14:K14"/>
    <mergeCell ref="G16:K16"/>
    <mergeCell ref="G17:K17"/>
    <mergeCell ref="G18:K18"/>
    <mergeCell ref="G20:K20"/>
    <mergeCell ref="G21:K21"/>
  </mergeCells>
  <phoneticPr fontId="10" type="noConversion"/>
  <pageMargins left="0.78740157480314965" right="0.78740157480314965" top="0.70866141732283472" bottom="0.70866141732283472" header="0.31496062992125984" footer="0.31496062992125984"/>
  <pageSetup paperSize="9" scale="80" firstPageNumber="11" orientation="landscape" useFirstPageNumber="1" r:id="rId1"/>
  <headerFooter scaleWithDoc="0" alignWithMargins="0">
    <oddFooter>&amp;L&amp;9Ⅱ. 폐기물 재활용실적&amp;C-&amp;P--&amp;R &amp;9 1. 재활용업체 규모(2. 폐기물분류별 업체 현황)</oddFooter>
    <evenHeader>&amp;L&amp;9Ⅱ. 폐기물 재활용실적&amp;C-&amp;P--</even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9"/>
  <sheetViews>
    <sheetView view="pageBreakPreview" zoomScale="85" zoomScaleSheetLayoutView="85" workbookViewId="0"/>
  </sheetViews>
  <sheetFormatPr defaultRowHeight="13.5"/>
  <cols>
    <col min="1" max="1" width="3.77734375" customWidth="1"/>
    <col min="3" max="3" width="12.21875" customWidth="1"/>
    <col min="4" max="14" width="10.109375" customWidth="1"/>
    <col min="15" max="15" width="3.77734375" customWidth="1"/>
  </cols>
  <sheetData>
    <row r="1" spans="1:26" s="4" customFormat="1" ht="26.1" customHeight="1">
      <c r="A1" s="314" t="s">
        <v>496</v>
      </c>
      <c r="B1" s="130"/>
      <c r="C1" s="154"/>
      <c r="D1" s="109"/>
      <c r="E1" s="109"/>
      <c r="F1" s="109"/>
      <c r="G1" s="109"/>
      <c r="H1" s="109"/>
      <c r="I1" s="11"/>
    </row>
    <row r="2" spans="1:26" s="4" customFormat="1" ht="20.100000000000001" customHeight="1" thickBot="1">
      <c r="A2" s="109"/>
      <c r="B2" s="109"/>
      <c r="C2" s="154"/>
      <c r="D2" s="109"/>
      <c r="E2" s="109"/>
      <c r="F2" s="109"/>
      <c r="G2" s="109"/>
      <c r="H2" s="109"/>
      <c r="I2" s="11"/>
      <c r="N2" s="345" t="s">
        <v>446</v>
      </c>
    </row>
    <row r="3" spans="1:26" s="4" customFormat="1" ht="24" customHeight="1" thickBot="1">
      <c r="A3" s="136"/>
      <c r="B3" s="710" t="s">
        <v>84</v>
      </c>
      <c r="C3" s="711"/>
      <c r="D3" s="316" t="s">
        <v>16</v>
      </c>
      <c r="E3" s="316" t="s">
        <v>17</v>
      </c>
      <c r="F3" s="316" t="s">
        <v>85</v>
      </c>
      <c r="G3" s="316" t="s">
        <v>86</v>
      </c>
      <c r="H3" s="316" t="s">
        <v>87</v>
      </c>
      <c r="I3" s="316" t="s">
        <v>93</v>
      </c>
      <c r="J3" s="316" t="s">
        <v>94</v>
      </c>
      <c r="K3" s="316" t="s">
        <v>95</v>
      </c>
      <c r="L3" s="329" t="s">
        <v>460</v>
      </c>
      <c r="M3" s="330" t="s">
        <v>461</v>
      </c>
      <c r="N3" s="331" t="s">
        <v>462</v>
      </c>
    </row>
    <row r="4" spans="1:26" s="4" customFormat="1" ht="24" customHeight="1" thickTop="1">
      <c r="A4" s="136"/>
      <c r="B4" s="712" t="s">
        <v>18</v>
      </c>
      <c r="C4" s="713"/>
      <c r="D4" s="695">
        <v>2938</v>
      </c>
      <c r="E4" s="695">
        <v>3550</v>
      </c>
      <c r="F4" s="695">
        <v>4038</v>
      </c>
      <c r="G4" s="695">
        <v>4128</v>
      </c>
      <c r="H4" s="695">
        <v>4350</v>
      </c>
      <c r="I4" s="695">
        <v>4375</v>
      </c>
      <c r="J4" s="695">
        <v>4062</v>
      </c>
      <c r="K4" s="695">
        <v>3916</v>
      </c>
      <c r="L4" s="695">
        <v>4346</v>
      </c>
      <c r="M4" s="703">
        <v>5180</v>
      </c>
      <c r="N4" s="705">
        <v>5372</v>
      </c>
      <c r="P4" s="691"/>
      <c r="Q4" s="691"/>
      <c r="R4" s="691"/>
      <c r="S4" s="691"/>
      <c r="T4" s="691"/>
      <c r="U4" s="691"/>
      <c r="V4" s="691"/>
      <c r="W4" s="691"/>
      <c r="X4" s="691"/>
      <c r="Y4" s="691"/>
      <c r="Z4" s="691"/>
    </row>
    <row r="5" spans="1:26" s="4" customFormat="1" ht="24" customHeight="1">
      <c r="A5" s="136"/>
      <c r="B5" s="697" t="s">
        <v>19</v>
      </c>
      <c r="C5" s="698"/>
      <c r="D5" s="696"/>
      <c r="E5" s="696"/>
      <c r="F5" s="696"/>
      <c r="G5" s="696"/>
      <c r="H5" s="696"/>
      <c r="I5" s="696"/>
      <c r="J5" s="696"/>
      <c r="K5" s="696"/>
      <c r="L5" s="696"/>
      <c r="M5" s="704"/>
      <c r="N5" s="706"/>
      <c r="P5" s="691"/>
      <c r="Q5" s="691"/>
      <c r="R5" s="691"/>
      <c r="S5" s="691"/>
      <c r="T5" s="691"/>
      <c r="U5" s="691"/>
      <c r="V5" s="691"/>
      <c r="W5" s="691"/>
      <c r="X5" s="691"/>
      <c r="Y5" s="691"/>
      <c r="Z5" s="691"/>
    </row>
    <row r="6" spans="1:26" s="4" customFormat="1" ht="24" customHeight="1">
      <c r="A6" s="136"/>
      <c r="B6" s="697" t="s">
        <v>20</v>
      </c>
      <c r="C6" s="698"/>
      <c r="D6" s="317" t="s">
        <v>21</v>
      </c>
      <c r="E6" s="317">
        <v>20.8</v>
      </c>
      <c r="F6" s="317">
        <v>13.7</v>
      </c>
      <c r="G6" s="317">
        <v>2.2000000000000002</v>
      </c>
      <c r="H6" s="317">
        <v>5.4</v>
      </c>
      <c r="I6" s="317">
        <v>0.6</v>
      </c>
      <c r="J6" s="317" t="s">
        <v>91</v>
      </c>
      <c r="K6" s="317" t="s">
        <v>92</v>
      </c>
      <c r="L6" s="317">
        <v>10.9</v>
      </c>
      <c r="M6" s="332">
        <v>19.100000000000001</v>
      </c>
      <c r="N6" s="333">
        <v>3.7</v>
      </c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</row>
    <row r="7" spans="1:26" s="4" customFormat="1" ht="24" customHeight="1">
      <c r="A7" s="136"/>
      <c r="B7" s="707" t="s">
        <v>454</v>
      </c>
      <c r="C7" s="318" t="s">
        <v>455</v>
      </c>
      <c r="D7" s="319">
        <v>577</v>
      </c>
      <c r="E7" s="319">
        <v>631</v>
      </c>
      <c r="F7" s="319">
        <v>723</v>
      </c>
      <c r="G7" s="319">
        <v>654</v>
      </c>
      <c r="H7" s="319">
        <v>702</v>
      </c>
      <c r="I7" s="319">
        <v>677</v>
      </c>
      <c r="J7" s="319">
        <v>709</v>
      </c>
      <c r="K7" s="319">
        <v>968</v>
      </c>
      <c r="L7" s="319">
        <v>2821</v>
      </c>
      <c r="M7" s="334">
        <v>3808</v>
      </c>
      <c r="N7" s="335">
        <v>3853</v>
      </c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</row>
    <row r="8" spans="1:26" s="4" customFormat="1" ht="24" customHeight="1">
      <c r="A8" s="136"/>
      <c r="B8" s="708"/>
      <c r="C8" s="318" t="s">
        <v>456</v>
      </c>
      <c r="D8" s="319">
        <v>2361</v>
      </c>
      <c r="E8" s="319">
        <v>2919</v>
      </c>
      <c r="F8" s="319">
        <v>3315</v>
      </c>
      <c r="G8" s="319">
        <v>3474</v>
      </c>
      <c r="H8" s="319">
        <v>3648</v>
      </c>
      <c r="I8" s="319">
        <v>3698</v>
      </c>
      <c r="J8" s="319">
        <v>3353</v>
      </c>
      <c r="K8" s="319">
        <v>2948</v>
      </c>
      <c r="L8" s="319">
        <v>1525</v>
      </c>
      <c r="M8" s="334">
        <v>1372</v>
      </c>
      <c r="N8" s="335">
        <v>1519</v>
      </c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</row>
    <row r="9" spans="1:26" s="4" customFormat="1" ht="24" customHeight="1">
      <c r="A9" s="136"/>
      <c r="B9" s="707" t="s">
        <v>457</v>
      </c>
      <c r="C9" s="318" t="s">
        <v>458</v>
      </c>
      <c r="D9" s="319">
        <v>338</v>
      </c>
      <c r="E9" s="319">
        <v>346</v>
      </c>
      <c r="F9" s="319">
        <v>335</v>
      </c>
      <c r="G9" s="319">
        <v>306</v>
      </c>
      <c r="H9" s="319">
        <v>351</v>
      </c>
      <c r="I9" s="319">
        <v>350</v>
      </c>
      <c r="J9" s="319">
        <v>326</v>
      </c>
      <c r="K9" s="319">
        <v>336</v>
      </c>
      <c r="L9" s="319">
        <v>416</v>
      </c>
      <c r="M9" s="334">
        <v>449</v>
      </c>
      <c r="N9" s="335">
        <v>418</v>
      </c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</row>
    <row r="10" spans="1:26" s="4" customFormat="1" ht="24" customHeight="1" thickBot="1">
      <c r="A10" s="136"/>
      <c r="B10" s="709"/>
      <c r="C10" s="320" t="s">
        <v>459</v>
      </c>
      <c r="D10" s="321">
        <v>2600</v>
      </c>
      <c r="E10" s="321">
        <v>3204</v>
      </c>
      <c r="F10" s="321">
        <v>3703</v>
      </c>
      <c r="G10" s="321">
        <v>3822</v>
      </c>
      <c r="H10" s="321">
        <v>3999</v>
      </c>
      <c r="I10" s="321">
        <v>4025</v>
      </c>
      <c r="J10" s="321">
        <v>3736</v>
      </c>
      <c r="K10" s="321">
        <v>3580</v>
      </c>
      <c r="L10" s="321">
        <v>3930</v>
      </c>
      <c r="M10" s="336">
        <v>4731</v>
      </c>
      <c r="N10" s="337">
        <v>4954</v>
      </c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</row>
    <row r="11" spans="1:26" s="4" customFormat="1" ht="21.95" customHeight="1">
      <c r="A11" s="136"/>
      <c r="B11" s="699" t="s">
        <v>417</v>
      </c>
      <c r="C11" s="700"/>
      <c r="D11" s="700"/>
      <c r="E11" s="700"/>
      <c r="F11" s="701"/>
      <c r="G11" s="701"/>
      <c r="H11" s="701"/>
      <c r="I11" s="702"/>
      <c r="J11" s="8"/>
      <c r="K11" s="8"/>
    </row>
    <row r="12" spans="1:26" s="4" customFormat="1" ht="21.95" customHeight="1">
      <c r="A12" s="136"/>
      <c r="B12" s="338"/>
      <c r="C12" s="339"/>
      <c r="D12" s="339"/>
      <c r="E12" s="339"/>
      <c r="F12" s="154"/>
      <c r="G12" s="154"/>
      <c r="H12" s="154"/>
      <c r="I12" s="158"/>
      <c r="J12" s="8"/>
      <c r="K12" s="8"/>
    </row>
    <row r="13" spans="1:26" s="4" customFormat="1" ht="21.95" customHeight="1">
      <c r="A13" s="136"/>
      <c r="B13" s="338"/>
      <c r="C13" s="339"/>
      <c r="D13" s="339"/>
      <c r="E13" s="339"/>
      <c r="F13" s="154"/>
      <c r="G13" s="154"/>
      <c r="H13" s="154"/>
      <c r="I13" s="158"/>
      <c r="J13" s="8"/>
      <c r="K13" s="8"/>
    </row>
    <row r="14" spans="1:26" s="4" customFormat="1" ht="21.95" customHeight="1">
      <c r="A14" s="136"/>
      <c r="B14" s="338"/>
      <c r="C14" s="339"/>
      <c r="D14" s="339"/>
      <c r="E14" s="339"/>
      <c r="F14" s="154"/>
      <c r="G14" s="154"/>
      <c r="H14" s="154"/>
      <c r="I14" s="158"/>
      <c r="J14" s="8"/>
      <c r="K14" s="8"/>
    </row>
    <row r="15" spans="1:26" s="4" customFormat="1" ht="21.95" customHeight="1">
      <c r="A15" s="136"/>
      <c r="B15" s="232"/>
      <c r="C15" s="136"/>
      <c r="D15" s="136"/>
      <c r="E15" s="136"/>
      <c r="F15" s="136"/>
      <c r="G15" s="136"/>
      <c r="H15" s="136"/>
    </row>
    <row r="16" spans="1:26" s="4" customFormat="1" ht="21.95" customHeight="1">
      <c r="A16" s="136"/>
      <c r="B16" s="136"/>
      <c r="C16" s="136"/>
      <c r="D16" s="136"/>
      <c r="E16" s="136"/>
      <c r="F16" s="692" t="s">
        <v>465</v>
      </c>
      <c r="G16" s="692"/>
      <c r="H16" s="692"/>
      <c r="I16" s="693"/>
      <c r="J16" s="693"/>
      <c r="K16" s="693"/>
      <c r="L16" s="693"/>
      <c r="M16" s="694"/>
      <c r="N16" s="694"/>
    </row>
    <row r="17" spans="1:14" s="4" customFormat="1" ht="21.95" customHeight="1">
      <c r="A17" s="109"/>
      <c r="B17" s="109"/>
      <c r="C17" s="109"/>
      <c r="D17" s="109"/>
      <c r="E17" s="109"/>
      <c r="F17" s="322" t="s">
        <v>466</v>
      </c>
      <c r="G17" s="323"/>
      <c r="H17" s="323"/>
      <c r="I17" s="324"/>
      <c r="J17" s="325"/>
      <c r="K17" s="325"/>
      <c r="L17" s="325"/>
      <c r="M17" s="326"/>
      <c r="N17" s="326"/>
    </row>
    <row r="18" spans="1:14" s="4" customFormat="1" ht="18" customHeight="1">
      <c r="A18" s="109"/>
      <c r="B18" s="109"/>
      <c r="C18" s="109"/>
      <c r="D18" s="109"/>
      <c r="E18" s="109"/>
      <c r="F18" s="124"/>
      <c r="G18" s="327"/>
      <c r="H18" s="327"/>
      <c r="I18" s="328"/>
      <c r="J18" s="326"/>
      <c r="K18" s="326"/>
      <c r="L18" s="326"/>
      <c r="M18" s="326"/>
      <c r="N18" s="326"/>
    </row>
    <row r="19" spans="1:14" s="4" customFormat="1" ht="21.95" customHeight="1">
      <c r="A19" s="109"/>
      <c r="B19" s="109"/>
      <c r="C19" s="109"/>
      <c r="D19" s="109"/>
      <c r="E19" s="109"/>
      <c r="F19" s="692" t="s">
        <v>467</v>
      </c>
      <c r="G19" s="692"/>
      <c r="H19" s="692"/>
      <c r="I19" s="693"/>
      <c r="J19" s="693"/>
      <c r="K19" s="693"/>
      <c r="L19" s="693"/>
      <c r="M19" s="694"/>
      <c r="N19" s="694"/>
    </row>
    <row r="20" spans="1:14" s="4" customFormat="1" ht="18" customHeight="1">
      <c r="A20" s="109"/>
      <c r="B20" s="109"/>
      <c r="C20" s="109"/>
      <c r="D20" s="109"/>
      <c r="E20" s="109"/>
      <c r="F20" s="322"/>
      <c r="G20" s="327"/>
      <c r="H20" s="327"/>
      <c r="I20" s="328"/>
      <c r="J20" s="326"/>
      <c r="K20" s="326"/>
      <c r="L20" s="326"/>
      <c r="M20" s="326"/>
      <c r="N20" s="326"/>
    </row>
    <row r="21" spans="1:14" s="4" customFormat="1" ht="21.95" customHeight="1">
      <c r="A21" s="109"/>
      <c r="B21" s="109"/>
      <c r="C21" s="109"/>
      <c r="D21" s="109"/>
      <c r="E21" s="109"/>
      <c r="F21" s="327" t="s">
        <v>468</v>
      </c>
      <c r="G21" s="327"/>
      <c r="H21" s="327"/>
      <c r="I21" s="328"/>
      <c r="J21" s="326"/>
      <c r="K21" s="326"/>
      <c r="L21" s="326"/>
      <c r="M21" s="326"/>
      <c r="N21" s="326"/>
    </row>
    <row r="22" spans="1:14" s="4" customFormat="1" ht="21.95" customHeight="1">
      <c r="A22" s="109"/>
      <c r="B22" s="109"/>
      <c r="C22" s="109"/>
      <c r="D22" s="109"/>
      <c r="E22" s="109"/>
      <c r="F22" s="327" t="s">
        <v>463</v>
      </c>
      <c r="G22" s="327"/>
      <c r="H22" s="327"/>
      <c r="I22" s="328"/>
      <c r="J22" s="326"/>
      <c r="K22" s="326"/>
      <c r="L22" s="326"/>
      <c r="M22" s="326"/>
      <c r="N22" s="326"/>
    </row>
    <row r="23" spans="1:14" s="4" customFormat="1" ht="21.95" customHeight="1">
      <c r="A23" s="136"/>
      <c r="B23" s="136"/>
      <c r="C23" s="136"/>
      <c r="D23" s="136"/>
      <c r="E23" s="136"/>
      <c r="F23" s="327" t="s">
        <v>464</v>
      </c>
      <c r="G23" s="124"/>
      <c r="H23" s="124"/>
      <c r="I23" s="326"/>
      <c r="J23" s="326"/>
      <c r="K23" s="326"/>
      <c r="L23" s="326"/>
      <c r="M23" s="326"/>
      <c r="N23" s="326"/>
    </row>
    <row r="24" spans="1:14" s="4" customFormat="1" ht="18.95" customHeight="1">
      <c r="A24" s="136"/>
      <c r="B24" s="136"/>
      <c r="C24" s="136"/>
      <c r="D24" s="136"/>
      <c r="E24" s="136"/>
      <c r="F24" s="136"/>
      <c r="G24" s="136"/>
      <c r="H24" s="136"/>
    </row>
    <row r="25" spans="1:14" ht="16.5">
      <c r="A25" s="147"/>
      <c r="B25" s="147"/>
      <c r="C25" s="147"/>
      <c r="D25" s="147"/>
      <c r="E25" s="147"/>
      <c r="F25" s="147"/>
      <c r="G25" s="147"/>
      <c r="H25" s="147"/>
      <c r="I25" s="1"/>
      <c r="J25" s="1"/>
      <c r="K25" s="1"/>
      <c r="L25" s="1"/>
      <c r="M25" s="1"/>
      <c r="N25" s="1"/>
    </row>
    <row r="26" spans="1:14" ht="16.5">
      <c r="A26" s="147"/>
      <c r="B26" s="147"/>
      <c r="C26" s="147"/>
      <c r="D26" s="147"/>
      <c r="E26" s="147"/>
      <c r="F26" s="147"/>
      <c r="G26" s="147"/>
      <c r="H26" s="147"/>
    </row>
    <row r="27" spans="1:14" ht="16.5">
      <c r="A27" s="147"/>
      <c r="B27" s="147"/>
      <c r="C27" s="147"/>
      <c r="D27" s="147"/>
      <c r="E27" s="147"/>
      <c r="F27" s="147"/>
      <c r="G27" s="147"/>
      <c r="H27" s="147"/>
    </row>
    <row r="28" spans="1:14" ht="16.5">
      <c r="A28" s="147"/>
      <c r="B28" s="147"/>
      <c r="C28" s="147"/>
      <c r="D28" s="147"/>
      <c r="E28" s="147"/>
      <c r="F28" s="147"/>
      <c r="G28" s="147"/>
      <c r="H28" s="147"/>
    </row>
    <row r="29" spans="1:14" ht="16.5">
      <c r="A29" s="147"/>
      <c r="B29" s="147"/>
      <c r="C29" s="147"/>
      <c r="D29" s="147"/>
      <c r="E29" s="147"/>
      <c r="F29" s="147"/>
      <c r="G29" s="147"/>
      <c r="H29" s="147"/>
    </row>
    <row r="30" spans="1:14" ht="16.5">
      <c r="A30" s="147"/>
      <c r="B30" s="147"/>
      <c r="C30" s="147"/>
      <c r="D30" s="147"/>
      <c r="E30" s="147"/>
      <c r="F30" s="147"/>
      <c r="G30" s="147"/>
      <c r="H30" s="147"/>
    </row>
    <row r="31" spans="1:14" ht="16.5">
      <c r="A31" s="147"/>
      <c r="B31" s="147"/>
      <c r="C31" s="147"/>
      <c r="D31" s="147"/>
      <c r="E31" s="147"/>
      <c r="F31" s="147"/>
      <c r="G31" s="147"/>
      <c r="H31" s="147"/>
    </row>
    <row r="32" spans="1:14" ht="16.5">
      <c r="A32" s="147"/>
      <c r="B32" s="147"/>
      <c r="C32" s="147"/>
      <c r="D32" s="147"/>
      <c r="E32" s="147"/>
      <c r="F32" s="147"/>
      <c r="G32" s="147"/>
      <c r="H32" s="147"/>
    </row>
    <row r="33" spans="1:8" ht="16.5">
      <c r="A33" s="147"/>
      <c r="B33" s="147"/>
      <c r="C33" s="147"/>
      <c r="D33" s="147"/>
      <c r="E33" s="147"/>
      <c r="F33" s="147"/>
      <c r="G33" s="147"/>
      <c r="H33" s="147"/>
    </row>
    <row r="34" spans="1:8" ht="16.5">
      <c r="A34" s="147"/>
      <c r="B34" s="147"/>
      <c r="C34" s="147"/>
      <c r="D34" s="147"/>
      <c r="E34" s="147"/>
      <c r="F34" s="147"/>
      <c r="G34" s="147"/>
      <c r="H34" s="147"/>
    </row>
    <row r="35" spans="1:8" ht="16.5">
      <c r="A35" s="147"/>
      <c r="B35" s="147"/>
      <c r="C35" s="147"/>
      <c r="D35" s="147"/>
      <c r="E35" s="147"/>
      <c r="F35" s="147"/>
      <c r="G35" s="147"/>
      <c r="H35" s="147"/>
    </row>
    <row r="36" spans="1:8" ht="16.5">
      <c r="A36" s="147"/>
      <c r="B36" s="147"/>
      <c r="C36" s="147"/>
      <c r="D36" s="147"/>
      <c r="E36" s="147"/>
      <c r="F36" s="147"/>
      <c r="G36" s="147"/>
      <c r="H36" s="147"/>
    </row>
    <row r="37" spans="1:8" ht="16.5">
      <c r="A37" s="147"/>
      <c r="B37" s="147"/>
      <c r="C37" s="147"/>
      <c r="D37" s="147"/>
      <c r="E37" s="147"/>
      <c r="F37" s="147"/>
      <c r="G37" s="147"/>
      <c r="H37" s="147"/>
    </row>
    <row r="38" spans="1:8" ht="16.5">
      <c r="A38" s="147"/>
      <c r="B38" s="147"/>
      <c r="C38" s="147"/>
      <c r="D38" s="147"/>
      <c r="E38" s="147"/>
      <c r="F38" s="147"/>
      <c r="G38" s="147"/>
      <c r="H38" s="147"/>
    </row>
    <row r="39" spans="1:8" ht="16.5">
      <c r="A39" s="147"/>
      <c r="B39" s="147"/>
      <c r="C39" s="147"/>
      <c r="D39" s="147"/>
      <c r="E39" s="147"/>
      <c r="F39" s="147"/>
      <c r="G39" s="147"/>
      <c r="H39" s="147"/>
    </row>
    <row r="40" spans="1:8" ht="16.5">
      <c r="A40" s="147"/>
      <c r="B40" s="147"/>
      <c r="C40" s="147"/>
      <c r="D40" s="147"/>
      <c r="E40" s="147"/>
      <c r="F40" s="147"/>
      <c r="G40" s="147"/>
      <c r="H40" s="147"/>
    </row>
    <row r="41" spans="1:8" ht="16.5">
      <c r="A41" s="147"/>
      <c r="B41" s="147"/>
      <c r="C41" s="147"/>
      <c r="D41" s="147"/>
      <c r="E41" s="147"/>
      <c r="F41" s="147"/>
      <c r="G41" s="147"/>
      <c r="H41" s="147"/>
    </row>
    <row r="42" spans="1:8" ht="16.5">
      <c r="A42" s="147"/>
      <c r="B42" s="147"/>
      <c r="C42" s="147"/>
      <c r="D42" s="147"/>
      <c r="E42" s="147"/>
      <c r="F42" s="147"/>
      <c r="G42" s="147"/>
      <c r="H42" s="147"/>
    </row>
    <row r="43" spans="1:8" ht="16.5">
      <c r="A43" s="147"/>
      <c r="B43" s="147"/>
      <c r="C43" s="147"/>
      <c r="D43" s="147"/>
      <c r="E43" s="147"/>
      <c r="F43" s="147"/>
      <c r="G43" s="147"/>
      <c r="H43" s="147"/>
    </row>
    <row r="44" spans="1:8" ht="16.5">
      <c r="A44" s="147"/>
      <c r="B44" s="147"/>
      <c r="C44" s="147"/>
      <c r="D44" s="147"/>
      <c r="E44" s="147"/>
      <c r="F44" s="147"/>
      <c r="G44" s="147"/>
      <c r="H44" s="147"/>
    </row>
    <row r="45" spans="1:8" ht="16.5">
      <c r="A45" s="147"/>
      <c r="B45" s="147"/>
      <c r="C45" s="147"/>
      <c r="D45" s="147"/>
      <c r="E45" s="147"/>
      <c r="F45" s="147"/>
      <c r="G45" s="147"/>
      <c r="H45" s="147"/>
    </row>
    <row r="46" spans="1:8" ht="16.5">
      <c r="A46" s="147"/>
      <c r="B46" s="147"/>
      <c r="C46" s="147"/>
      <c r="D46" s="147"/>
      <c r="E46" s="147"/>
      <c r="F46" s="147"/>
      <c r="G46" s="147"/>
      <c r="H46" s="147"/>
    </row>
    <row r="47" spans="1:8" ht="16.5">
      <c r="A47" s="147"/>
      <c r="B47" s="147"/>
      <c r="C47" s="147"/>
      <c r="D47" s="147"/>
      <c r="E47" s="147"/>
      <c r="F47" s="147"/>
      <c r="G47" s="147"/>
      <c r="H47" s="147"/>
    </row>
    <row r="48" spans="1:8" ht="16.5">
      <c r="A48" s="147"/>
      <c r="B48" s="147"/>
      <c r="C48" s="147"/>
      <c r="D48" s="147"/>
      <c r="E48" s="147"/>
      <c r="F48" s="147"/>
      <c r="G48" s="147"/>
      <c r="H48" s="147"/>
    </row>
    <row r="49" spans="1:8" ht="16.5">
      <c r="A49" s="147"/>
      <c r="B49" s="147"/>
      <c r="C49" s="147"/>
      <c r="D49" s="147"/>
      <c r="E49" s="147"/>
      <c r="F49" s="147"/>
      <c r="G49" s="147"/>
      <c r="H49" s="147"/>
    </row>
    <row r="50" spans="1:8" ht="16.5">
      <c r="A50" s="147"/>
      <c r="B50" s="147"/>
      <c r="C50" s="147"/>
      <c r="D50" s="147"/>
      <c r="E50" s="147"/>
      <c r="F50" s="147"/>
      <c r="G50" s="147"/>
      <c r="H50" s="147"/>
    </row>
    <row r="51" spans="1:8" ht="16.5">
      <c r="A51" s="147"/>
      <c r="B51" s="147"/>
      <c r="C51" s="147"/>
      <c r="D51" s="147"/>
      <c r="E51" s="147"/>
      <c r="F51" s="147"/>
      <c r="G51" s="147"/>
      <c r="H51" s="147"/>
    </row>
    <row r="52" spans="1:8" ht="16.5">
      <c r="A52" s="147"/>
      <c r="B52" s="147"/>
      <c r="C52" s="147"/>
      <c r="D52" s="147"/>
      <c r="E52" s="147"/>
      <c r="F52" s="147"/>
      <c r="G52" s="147"/>
      <c r="H52" s="147"/>
    </row>
    <row r="53" spans="1:8" ht="16.5">
      <c r="A53" s="147"/>
      <c r="B53" s="147"/>
      <c r="C53" s="147"/>
      <c r="D53" s="147"/>
      <c r="E53" s="147"/>
      <c r="F53" s="147"/>
      <c r="G53" s="147"/>
      <c r="H53" s="147"/>
    </row>
    <row r="54" spans="1:8" ht="16.5">
      <c r="A54" s="147"/>
      <c r="B54" s="147"/>
      <c r="C54" s="147"/>
      <c r="D54" s="147"/>
      <c r="E54" s="147"/>
      <c r="F54" s="147"/>
      <c r="G54" s="147"/>
      <c r="H54" s="147"/>
    </row>
    <row r="55" spans="1:8" ht="16.5">
      <c r="A55" s="147"/>
      <c r="B55" s="147"/>
      <c r="C55" s="147"/>
      <c r="D55" s="147"/>
      <c r="E55" s="147"/>
      <c r="F55" s="147"/>
      <c r="G55" s="147"/>
      <c r="H55" s="147"/>
    </row>
    <row r="56" spans="1:8" ht="16.5">
      <c r="A56" s="147"/>
      <c r="B56" s="147"/>
      <c r="C56" s="147"/>
      <c r="D56" s="147"/>
      <c r="E56" s="147"/>
      <c r="F56" s="147"/>
      <c r="G56" s="147"/>
      <c r="H56" s="147"/>
    </row>
    <row r="57" spans="1:8" ht="16.5">
      <c r="A57" s="147"/>
      <c r="B57" s="147"/>
      <c r="C57" s="147"/>
      <c r="D57" s="147"/>
      <c r="E57" s="147"/>
      <c r="F57" s="147"/>
      <c r="G57" s="147"/>
      <c r="H57" s="147"/>
    </row>
    <row r="58" spans="1:8" ht="16.5">
      <c r="A58" s="147"/>
      <c r="B58" s="147"/>
      <c r="C58" s="147"/>
      <c r="D58" s="147"/>
      <c r="E58" s="147"/>
      <c r="F58" s="147"/>
      <c r="G58" s="147"/>
      <c r="H58" s="147"/>
    </row>
    <row r="59" spans="1:8" ht="16.5">
      <c r="A59" s="147"/>
      <c r="B59" s="147"/>
      <c r="C59" s="147"/>
      <c r="D59" s="147"/>
      <c r="E59" s="147"/>
      <c r="F59" s="147"/>
      <c r="G59" s="147"/>
      <c r="H59" s="147"/>
    </row>
    <row r="60" spans="1:8" ht="16.5">
      <c r="A60" s="147"/>
      <c r="B60" s="147"/>
      <c r="C60" s="147"/>
      <c r="D60" s="147"/>
      <c r="E60" s="147"/>
      <c r="F60" s="147"/>
      <c r="G60" s="147"/>
      <c r="H60" s="147"/>
    </row>
    <row r="61" spans="1:8" ht="16.5">
      <c r="A61" s="147"/>
      <c r="B61" s="147"/>
      <c r="C61" s="147"/>
      <c r="D61" s="147"/>
      <c r="E61" s="147"/>
      <c r="F61" s="147"/>
      <c r="G61" s="147"/>
      <c r="H61" s="147"/>
    </row>
    <row r="62" spans="1:8" ht="16.5">
      <c r="A62" s="147"/>
      <c r="B62" s="147"/>
      <c r="C62" s="147"/>
      <c r="D62" s="147"/>
      <c r="E62" s="147"/>
      <c r="F62" s="147"/>
      <c r="G62" s="147"/>
      <c r="H62" s="147"/>
    </row>
    <row r="63" spans="1:8" ht="16.5">
      <c r="A63" s="147"/>
      <c r="B63" s="147"/>
      <c r="C63" s="147"/>
      <c r="D63" s="147"/>
      <c r="E63" s="147"/>
      <c r="F63" s="147"/>
      <c r="G63" s="147"/>
      <c r="H63" s="147"/>
    </row>
    <row r="64" spans="1:8" ht="16.5">
      <c r="A64" s="147"/>
      <c r="B64" s="147"/>
      <c r="C64" s="147"/>
      <c r="D64" s="147"/>
      <c r="E64" s="147"/>
      <c r="F64" s="147"/>
      <c r="G64" s="147"/>
      <c r="H64" s="147"/>
    </row>
    <row r="65" spans="1:8" ht="16.5">
      <c r="A65" s="147"/>
      <c r="B65" s="147"/>
      <c r="C65" s="147"/>
      <c r="D65" s="147"/>
      <c r="E65" s="147"/>
      <c r="F65" s="147"/>
      <c r="G65" s="147"/>
      <c r="H65" s="147"/>
    </row>
    <row r="66" spans="1:8" ht="16.5">
      <c r="A66" s="147"/>
      <c r="B66" s="147"/>
      <c r="C66" s="147"/>
      <c r="D66" s="147"/>
      <c r="E66" s="147"/>
      <c r="F66" s="147"/>
      <c r="G66" s="147"/>
      <c r="H66" s="147"/>
    </row>
    <row r="67" spans="1:8" ht="16.5">
      <c r="A67" s="147"/>
      <c r="B67" s="147"/>
      <c r="C67" s="147"/>
      <c r="D67" s="147"/>
      <c r="E67" s="147"/>
      <c r="F67" s="147"/>
      <c r="G67" s="147"/>
      <c r="H67" s="147"/>
    </row>
    <row r="68" spans="1:8" ht="16.5">
      <c r="A68" s="147"/>
      <c r="B68" s="147"/>
      <c r="C68" s="147"/>
      <c r="D68" s="147"/>
      <c r="E68" s="147"/>
      <c r="F68" s="147"/>
      <c r="G68" s="147"/>
      <c r="H68" s="147"/>
    </row>
    <row r="69" spans="1:8" ht="16.5">
      <c r="A69" s="147"/>
      <c r="B69" s="147"/>
      <c r="C69" s="147"/>
      <c r="D69" s="147"/>
      <c r="E69" s="147"/>
      <c r="F69" s="147"/>
      <c r="G69" s="147"/>
      <c r="H69" s="147"/>
    </row>
    <row r="70" spans="1:8" ht="16.5">
      <c r="A70" s="147"/>
      <c r="B70" s="147"/>
      <c r="C70" s="147"/>
      <c r="D70" s="147"/>
      <c r="E70" s="147"/>
      <c r="F70" s="147"/>
      <c r="G70" s="147"/>
      <c r="H70" s="147"/>
    </row>
    <row r="71" spans="1:8" ht="16.5">
      <c r="A71" s="147"/>
      <c r="B71" s="147"/>
      <c r="C71" s="147"/>
      <c r="D71" s="147"/>
      <c r="E71" s="147"/>
      <c r="F71" s="147"/>
      <c r="G71" s="147"/>
      <c r="H71" s="147"/>
    </row>
    <row r="72" spans="1:8" ht="16.5">
      <c r="A72" s="147"/>
      <c r="B72" s="147"/>
      <c r="C72" s="147"/>
      <c r="D72" s="147"/>
      <c r="E72" s="147"/>
      <c r="F72" s="147"/>
      <c r="G72" s="147"/>
      <c r="H72" s="147"/>
    </row>
    <row r="149" spans="2:2">
      <c r="B149" t="s">
        <v>138</v>
      </c>
    </row>
  </sheetData>
  <mergeCells count="31">
    <mergeCell ref="B3:C3"/>
    <mergeCell ref="B4:C4"/>
    <mergeCell ref="B5:C5"/>
    <mergeCell ref="D4:D5"/>
    <mergeCell ref="Z4:Z5"/>
    <mergeCell ref="U4:U5"/>
    <mergeCell ref="V4:V5"/>
    <mergeCell ref="W4:W5"/>
    <mergeCell ref="X4:X5"/>
    <mergeCell ref="Y4:Y5"/>
    <mergeCell ref="T4:T5"/>
    <mergeCell ref="G4:G5"/>
    <mergeCell ref="H4:H5"/>
    <mergeCell ref="L4:L5"/>
    <mergeCell ref="I4:I5"/>
    <mergeCell ref="P4:P5"/>
    <mergeCell ref="S4:S5"/>
    <mergeCell ref="F19:N19"/>
    <mergeCell ref="F4:F5"/>
    <mergeCell ref="B6:C6"/>
    <mergeCell ref="F16:N16"/>
    <mergeCell ref="B11:I11"/>
    <mergeCell ref="E4:E5"/>
    <mergeCell ref="M4:M5"/>
    <mergeCell ref="N4:N5"/>
    <mergeCell ref="J4:J5"/>
    <mergeCell ref="K4:K5"/>
    <mergeCell ref="Q4:Q5"/>
    <mergeCell ref="B7:B8"/>
    <mergeCell ref="B9:B10"/>
    <mergeCell ref="R4:R5"/>
  </mergeCells>
  <phoneticPr fontId="10" type="noConversion"/>
  <pageMargins left="0.78740157480314965" right="0.78740157480314965" top="0.70866141732283472" bottom="0.70866141732283472" header="0.31496062992125984" footer="0.31496062992125984"/>
  <pageSetup paperSize="9" scale="80" firstPageNumber="12" orientation="landscape" useFirstPageNumber="1" r:id="rId1"/>
  <headerFooter scaleWithDoc="0" alignWithMargins="0">
    <oddHeader>&amp;L&amp;9Ⅱ. 폐기물 재활용실적&amp;C-&amp;P--&amp;R&amp;9  1. 재활용업체 규모(2. 폐기물분류별 업체 현황)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7"/>
  <sheetViews>
    <sheetView view="pageBreakPreview" zoomScale="85" zoomScaleSheetLayoutView="85" workbookViewId="0"/>
  </sheetViews>
  <sheetFormatPr defaultRowHeight="13.5"/>
  <cols>
    <col min="1" max="1" width="3.77734375" customWidth="1"/>
    <col min="2" max="2" width="37.21875" customWidth="1"/>
    <col min="3" max="5" width="31.77734375" customWidth="1"/>
    <col min="6" max="6" width="3.77734375" customWidth="1"/>
    <col min="12" max="12" width="2.77734375" customWidth="1"/>
    <col min="15" max="15" width="9.88671875" bestFit="1" customWidth="1"/>
  </cols>
  <sheetData>
    <row r="1" spans="1:15" ht="24.95" customHeight="1">
      <c r="A1" s="279" t="s">
        <v>748</v>
      </c>
      <c r="C1" s="147"/>
      <c r="D1" s="147"/>
      <c r="E1" s="147"/>
      <c r="F1" s="147"/>
      <c r="G1" s="147"/>
      <c r="H1" s="147"/>
      <c r="I1" s="147"/>
      <c r="J1" s="1"/>
      <c r="K1" s="1"/>
    </row>
    <row r="2" spans="1:15" ht="9" customHeight="1">
      <c r="B2" s="147"/>
      <c r="C2" s="147"/>
      <c r="D2" s="147"/>
      <c r="E2" s="147"/>
      <c r="F2" s="147"/>
      <c r="G2" s="147"/>
      <c r="H2" s="147"/>
      <c r="I2" s="147"/>
      <c r="J2" s="1"/>
      <c r="K2" s="1"/>
    </row>
    <row r="3" spans="1:15" ht="26.1" customHeight="1">
      <c r="A3" s="179" t="s">
        <v>497</v>
      </c>
      <c r="C3" s="147"/>
      <c r="D3" s="147"/>
      <c r="E3" s="147"/>
      <c r="F3" s="147"/>
      <c r="G3" s="147"/>
      <c r="H3" s="147"/>
      <c r="I3" s="147"/>
      <c r="J3" s="1"/>
      <c r="K3" s="1"/>
    </row>
    <row r="4" spans="1:15" ht="12" customHeight="1" thickBot="1">
      <c r="B4" s="147"/>
      <c r="C4" s="147"/>
      <c r="D4" s="147"/>
      <c r="E4" s="147"/>
      <c r="F4" s="147"/>
      <c r="G4" s="147"/>
      <c r="H4" s="147"/>
      <c r="I4" s="147"/>
      <c r="J4" s="1"/>
      <c r="K4" s="1"/>
    </row>
    <row r="5" spans="1:15" s="13" customFormat="1" ht="21" customHeight="1" thickBot="1">
      <c r="B5" s="346" t="s">
        <v>22</v>
      </c>
      <c r="C5" s="347" t="s">
        <v>469</v>
      </c>
      <c r="D5" s="347" t="s">
        <v>470</v>
      </c>
      <c r="E5" s="348" t="s">
        <v>23</v>
      </c>
      <c r="F5" s="149"/>
      <c r="G5" s="149"/>
      <c r="H5" s="149"/>
      <c r="I5" s="149"/>
      <c r="J5" s="59"/>
      <c r="K5" s="59"/>
    </row>
    <row r="6" spans="1:15" s="13" customFormat="1" ht="21" customHeight="1" thickTop="1">
      <c r="B6" s="349" t="s">
        <v>24</v>
      </c>
      <c r="C6" s="350">
        <v>1059</v>
      </c>
      <c r="D6" s="351">
        <v>1428</v>
      </c>
      <c r="E6" s="352" t="s">
        <v>471</v>
      </c>
      <c r="F6" s="218"/>
      <c r="G6" s="218"/>
      <c r="H6" s="218"/>
      <c r="I6" s="218"/>
      <c r="J6" s="14"/>
      <c r="K6" s="59"/>
    </row>
    <row r="7" spans="1:15" s="13" customFormat="1" ht="21" customHeight="1">
      <c r="B7" s="353" t="s">
        <v>25</v>
      </c>
      <c r="C7" s="319">
        <v>2068</v>
      </c>
      <c r="D7" s="354">
        <v>1962</v>
      </c>
      <c r="E7" s="355" t="s">
        <v>472</v>
      </c>
      <c r="F7" s="218"/>
      <c r="G7" s="218"/>
      <c r="H7" s="218"/>
      <c r="I7" s="218"/>
      <c r="J7" s="14"/>
      <c r="K7" s="59"/>
    </row>
    <row r="8" spans="1:15" s="13" customFormat="1" ht="21" customHeight="1">
      <c r="B8" s="353" t="s">
        <v>26</v>
      </c>
      <c r="C8" s="319">
        <v>930</v>
      </c>
      <c r="D8" s="354">
        <v>872</v>
      </c>
      <c r="E8" s="355" t="s">
        <v>473</v>
      </c>
      <c r="F8" s="218"/>
      <c r="G8" s="218"/>
      <c r="H8" s="218"/>
      <c r="I8" s="218"/>
      <c r="J8" s="14"/>
      <c r="K8" s="59"/>
    </row>
    <row r="9" spans="1:15" s="13" customFormat="1" ht="21" customHeight="1">
      <c r="B9" s="353" t="s">
        <v>27</v>
      </c>
      <c r="C9" s="319">
        <v>588</v>
      </c>
      <c r="D9" s="354">
        <v>557</v>
      </c>
      <c r="E9" s="355" t="s">
        <v>474</v>
      </c>
      <c r="F9" s="218"/>
      <c r="G9" s="218"/>
      <c r="H9" s="218"/>
      <c r="I9" s="218"/>
      <c r="J9" s="14"/>
      <c r="K9" s="59"/>
    </row>
    <row r="10" spans="1:15" s="13" customFormat="1" ht="21" customHeight="1">
      <c r="B10" s="353" t="s">
        <v>28</v>
      </c>
      <c r="C10" s="319">
        <v>360</v>
      </c>
      <c r="D10" s="354">
        <v>379</v>
      </c>
      <c r="E10" s="355" t="s">
        <v>475</v>
      </c>
      <c r="F10" s="218"/>
      <c r="G10" s="218"/>
      <c r="H10" s="218"/>
      <c r="I10" s="218"/>
      <c r="J10" s="14"/>
      <c r="K10" s="59"/>
    </row>
    <row r="11" spans="1:15" s="13" customFormat="1" ht="21" customHeight="1">
      <c r="B11" s="353" t="s">
        <v>29</v>
      </c>
      <c r="C11" s="319">
        <v>93</v>
      </c>
      <c r="D11" s="354">
        <v>99</v>
      </c>
      <c r="E11" s="355" t="s">
        <v>476</v>
      </c>
      <c r="F11" s="218"/>
      <c r="G11" s="218"/>
      <c r="H11" s="218"/>
      <c r="I11" s="218"/>
      <c r="J11" s="14"/>
      <c r="K11" s="59"/>
    </row>
    <row r="12" spans="1:15" s="13" customFormat="1" ht="21" customHeight="1">
      <c r="B12" s="353" t="s">
        <v>30</v>
      </c>
      <c r="C12" s="319">
        <v>67</v>
      </c>
      <c r="D12" s="354">
        <v>62</v>
      </c>
      <c r="E12" s="355" t="s">
        <v>477</v>
      </c>
      <c r="F12" s="670"/>
      <c r="G12" s="670"/>
      <c r="H12" s="670"/>
      <c r="I12" s="670"/>
      <c r="J12" s="714"/>
      <c r="K12" s="715"/>
    </row>
    <row r="13" spans="1:15" s="13" customFormat="1" ht="21" customHeight="1">
      <c r="B13" s="353" t="s">
        <v>478</v>
      </c>
      <c r="C13" s="319">
        <v>13</v>
      </c>
      <c r="D13" s="354">
        <v>11</v>
      </c>
      <c r="E13" s="355" t="s">
        <v>479</v>
      </c>
      <c r="F13" s="218"/>
      <c r="G13" s="218"/>
      <c r="H13" s="218"/>
      <c r="I13" s="218"/>
      <c r="J13" s="14"/>
      <c r="K13" s="59"/>
    </row>
    <row r="14" spans="1:15" s="13" customFormat="1" ht="21" customHeight="1" thickBot="1">
      <c r="B14" s="356" t="s">
        <v>31</v>
      </c>
      <c r="C14" s="357">
        <v>2</v>
      </c>
      <c r="D14" s="358">
        <v>2</v>
      </c>
      <c r="E14" s="359" t="s">
        <v>480</v>
      </c>
      <c r="F14" s="149"/>
      <c r="G14" s="149"/>
      <c r="H14" s="149"/>
      <c r="I14" s="149"/>
      <c r="J14" s="59"/>
      <c r="K14" s="59"/>
    </row>
    <row r="15" spans="1:15" s="13" customFormat="1" ht="21" customHeight="1" thickTop="1" thickBot="1">
      <c r="B15" s="360" t="s">
        <v>11</v>
      </c>
      <c r="C15" s="361">
        <f>SUM(C6:C14)</f>
        <v>5180</v>
      </c>
      <c r="D15" s="362">
        <f>SUM(D6:D14)</f>
        <v>5372</v>
      </c>
      <c r="E15" s="363" t="s">
        <v>481</v>
      </c>
      <c r="F15" s="149"/>
      <c r="G15" s="149"/>
      <c r="H15" s="149"/>
      <c r="I15" s="149"/>
      <c r="J15" s="59"/>
      <c r="K15" s="59"/>
      <c r="O15" s="56"/>
    </row>
    <row r="16" spans="1:15" s="13" customFormat="1" ht="21" customHeight="1">
      <c r="B16" s="154" t="s">
        <v>482</v>
      </c>
      <c r="C16" s="230"/>
      <c r="D16" s="211"/>
      <c r="E16" s="149"/>
      <c r="F16" s="149"/>
      <c r="G16" s="149"/>
      <c r="H16" s="149"/>
      <c r="I16" s="149"/>
      <c r="J16" s="59"/>
      <c r="K16" s="59"/>
    </row>
    <row r="17" spans="2:15" ht="21" customHeight="1">
      <c r="B17" s="147"/>
      <c r="C17" s="147"/>
      <c r="D17" s="147"/>
      <c r="E17" s="147"/>
      <c r="F17" s="147"/>
      <c r="G17" s="147"/>
      <c r="H17" s="147"/>
      <c r="I17" s="147"/>
      <c r="J17" s="1"/>
      <c r="K17" s="1"/>
    </row>
    <row r="18" spans="2:15" ht="21" customHeight="1">
      <c r="B18" s="147"/>
      <c r="C18" s="147"/>
      <c r="D18" s="270" t="s">
        <v>557</v>
      </c>
      <c r="E18" s="270"/>
      <c r="F18" s="147"/>
      <c r="G18" s="147"/>
      <c r="H18" s="147"/>
      <c r="I18" s="147"/>
      <c r="J18" s="1"/>
      <c r="K18" s="1"/>
    </row>
    <row r="19" spans="2:15" ht="21" customHeight="1">
      <c r="B19" s="147"/>
      <c r="C19" s="147"/>
      <c r="D19" s="270" t="s">
        <v>558</v>
      </c>
      <c r="E19" s="270"/>
      <c r="F19" s="147"/>
      <c r="G19" s="147"/>
      <c r="H19" s="147"/>
      <c r="I19" s="147"/>
      <c r="J19" s="1"/>
      <c r="K19" s="1"/>
    </row>
    <row r="20" spans="2:15" ht="21" customHeight="1">
      <c r="B20" s="147"/>
      <c r="C20" s="147"/>
      <c r="D20" s="270" t="s">
        <v>559</v>
      </c>
      <c r="E20" s="270"/>
      <c r="F20" s="147"/>
      <c r="G20" s="147"/>
      <c r="H20" s="147"/>
      <c r="I20" s="147"/>
      <c r="J20" s="1"/>
      <c r="K20" s="1"/>
      <c r="O20" s="57"/>
    </row>
    <row r="21" spans="2:15" ht="21" customHeight="1">
      <c r="B21" s="147"/>
      <c r="C21" s="147"/>
      <c r="D21" s="270" t="s">
        <v>560</v>
      </c>
      <c r="E21" s="270"/>
      <c r="F21" s="147"/>
      <c r="G21" s="147"/>
      <c r="H21" s="147"/>
      <c r="I21" s="147"/>
      <c r="J21" s="1"/>
      <c r="K21" s="1"/>
    </row>
    <row r="22" spans="2:15" ht="21" customHeight="1">
      <c r="B22" s="147"/>
      <c r="C22" s="147"/>
      <c r="D22" s="270"/>
      <c r="E22" s="270"/>
      <c r="F22" s="147"/>
      <c r="G22" s="147"/>
      <c r="H22" s="147"/>
      <c r="I22" s="147"/>
      <c r="J22" s="1"/>
      <c r="K22" s="1"/>
    </row>
    <row r="23" spans="2:15" ht="21" customHeight="1">
      <c r="B23" s="147"/>
      <c r="C23" s="147"/>
      <c r="D23" s="270" t="s">
        <v>561</v>
      </c>
      <c r="E23" s="270"/>
      <c r="F23" s="147"/>
      <c r="G23" s="147"/>
      <c r="H23" s="147"/>
      <c r="I23" s="147"/>
      <c r="J23" s="1"/>
      <c r="K23" s="1"/>
    </row>
    <row r="24" spans="2:15" ht="21" customHeight="1">
      <c r="B24" s="147"/>
      <c r="C24" s="147"/>
      <c r="D24" s="270" t="s">
        <v>562</v>
      </c>
      <c r="E24" s="270"/>
      <c r="F24" s="147"/>
      <c r="G24" s="147"/>
      <c r="H24" s="147"/>
      <c r="I24" s="147"/>
      <c r="J24" s="1"/>
      <c r="K24" s="1"/>
    </row>
    <row r="25" spans="2:15" ht="21" customHeight="1">
      <c r="B25" s="147"/>
      <c r="C25" s="147"/>
      <c r="D25" s="270" t="s">
        <v>563</v>
      </c>
      <c r="E25" s="270"/>
      <c r="F25" s="147"/>
      <c r="G25" s="147"/>
      <c r="H25" s="147"/>
      <c r="I25" s="147"/>
      <c r="J25" s="1"/>
      <c r="K25" s="1"/>
    </row>
    <row r="26" spans="2:15" ht="21" customHeight="1">
      <c r="B26" s="147"/>
      <c r="C26" s="147"/>
      <c r="D26" s="270" t="s">
        <v>564</v>
      </c>
      <c r="E26" s="270"/>
      <c r="F26" s="147"/>
      <c r="G26" s="147"/>
      <c r="H26" s="147"/>
      <c r="I26" s="147"/>
      <c r="J26" s="1"/>
      <c r="K26" s="1"/>
    </row>
    <row r="27" spans="2:15" ht="21" customHeight="1">
      <c r="B27" s="147"/>
      <c r="C27" s="147"/>
      <c r="D27" s="270" t="s">
        <v>565</v>
      </c>
      <c r="E27" s="270"/>
      <c r="F27" s="147"/>
      <c r="G27" s="147"/>
      <c r="H27" s="147"/>
      <c r="I27" s="147"/>
      <c r="J27" s="1"/>
      <c r="K27" s="1"/>
    </row>
    <row r="28" spans="2:15" ht="21" customHeight="1">
      <c r="B28" s="147"/>
      <c r="C28" s="147"/>
      <c r="D28" s="174"/>
      <c r="E28" s="147"/>
      <c r="F28" s="147"/>
      <c r="G28" s="147"/>
      <c r="H28" s="147"/>
      <c r="I28" s="147"/>
      <c r="J28" s="1"/>
      <c r="K28" s="1"/>
    </row>
    <row r="29" spans="2:15" ht="16.5">
      <c r="B29" s="147" t="s">
        <v>556</v>
      </c>
      <c r="C29" s="147"/>
      <c r="D29" s="147"/>
      <c r="E29" s="147"/>
      <c r="F29" s="147"/>
      <c r="G29" s="147"/>
      <c r="H29" s="147"/>
      <c r="I29" s="147"/>
      <c r="J29" s="1"/>
      <c r="K29" s="1"/>
    </row>
    <row r="30" spans="2:15" ht="16.5">
      <c r="B30" s="147" t="s">
        <v>438</v>
      </c>
      <c r="C30" s="147"/>
      <c r="D30" s="147"/>
      <c r="E30" s="147"/>
      <c r="F30" s="147"/>
      <c r="G30" s="147"/>
      <c r="H30" s="147"/>
      <c r="I30" s="147"/>
    </row>
    <row r="31" spans="2:15" ht="16.5">
      <c r="B31" s="147"/>
      <c r="C31" s="147"/>
      <c r="D31" s="147"/>
      <c r="E31" s="147"/>
      <c r="F31" s="147"/>
      <c r="G31" s="147"/>
      <c r="H31" s="147"/>
      <c r="I31" s="147"/>
    </row>
    <row r="32" spans="2:15" ht="16.5">
      <c r="B32" s="147"/>
      <c r="C32" s="147"/>
      <c r="D32" s="147"/>
      <c r="E32" s="147"/>
      <c r="F32" s="147"/>
      <c r="G32" s="147"/>
      <c r="H32" s="147"/>
      <c r="I32" s="147"/>
    </row>
    <row r="33" spans="2:9" ht="16.5">
      <c r="B33" s="147"/>
      <c r="C33" s="147"/>
      <c r="D33" s="147"/>
      <c r="E33" s="147"/>
      <c r="F33" s="147"/>
      <c r="G33" s="147"/>
      <c r="H33" s="147"/>
      <c r="I33" s="147"/>
    </row>
    <row r="34" spans="2:9" ht="16.5">
      <c r="B34" s="147"/>
      <c r="C34" s="147"/>
      <c r="D34" s="147"/>
      <c r="E34" s="147"/>
      <c r="F34" s="147"/>
      <c r="G34" s="147"/>
      <c r="H34" s="147"/>
      <c r="I34" s="147"/>
    </row>
    <row r="35" spans="2:9" ht="16.5">
      <c r="B35" s="147"/>
      <c r="C35" s="147"/>
      <c r="D35" s="147"/>
      <c r="E35" s="147"/>
      <c r="F35" s="147"/>
      <c r="G35" s="147"/>
      <c r="H35" s="147"/>
      <c r="I35" s="147"/>
    </row>
    <row r="36" spans="2:9" ht="16.5">
      <c r="B36" s="147"/>
      <c r="C36" s="147"/>
      <c r="D36" s="147"/>
      <c r="E36" s="147"/>
      <c r="F36" s="147"/>
      <c r="G36" s="147"/>
      <c r="H36" s="147"/>
      <c r="I36" s="147"/>
    </row>
    <row r="37" spans="2:9" ht="16.5">
      <c r="B37" s="147"/>
      <c r="C37" s="147"/>
      <c r="D37" s="147"/>
      <c r="E37" s="147"/>
      <c r="F37" s="147"/>
      <c r="G37" s="147"/>
      <c r="H37" s="147"/>
      <c r="I37" s="147"/>
    </row>
    <row r="38" spans="2:9" ht="16.5">
      <c r="B38" s="147"/>
      <c r="C38" s="147"/>
      <c r="D38" s="147"/>
      <c r="E38" s="147"/>
      <c r="F38" s="147"/>
      <c r="G38" s="147"/>
      <c r="H38" s="147"/>
      <c r="I38" s="147"/>
    </row>
    <row r="39" spans="2:9" ht="16.5">
      <c r="B39" s="147"/>
      <c r="C39" s="147"/>
      <c r="D39" s="147"/>
      <c r="E39" s="147"/>
      <c r="F39" s="147"/>
      <c r="G39" s="147"/>
      <c r="H39" s="147"/>
      <c r="I39" s="147"/>
    </row>
    <row r="40" spans="2:9" ht="16.5">
      <c r="B40" s="147"/>
      <c r="C40" s="147"/>
      <c r="D40" s="147"/>
      <c r="E40" s="147"/>
      <c r="F40" s="147"/>
      <c r="G40" s="147"/>
      <c r="H40" s="147"/>
      <c r="I40" s="147"/>
    </row>
    <row r="41" spans="2:9" ht="16.5">
      <c r="B41" s="147"/>
      <c r="C41" s="147"/>
      <c r="D41" s="147"/>
      <c r="E41" s="147"/>
      <c r="F41" s="147"/>
      <c r="G41" s="147"/>
      <c r="H41" s="147"/>
      <c r="I41" s="147"/>
    </row>
    <row r="42" spans="2:9" ht="16.5">
      <c r="B42" s="147"/>
      <c r="C42" s="147"/>
      <c r="D42" s="147"/>
      <c r="E42" s="147"/>
      <c r="F42" s="147"/>
      <c r="G42" s="147"/>
      <c r="H42" s="147"/>
      <c r="I42" s="147"/>
    </row>
    <row r="43" spans="2:9" ht="16.5">
      <c r="B43" s="147"/>
      <c r="C43" s="147"/>
      <c r="D43" s="147"/>
      <c r="E43" s="147"/>
      <c r="F43" s="147"/>
      <c r="G43" s="147"/>
      <c r="H43" s="147"/>
      <c r="I43" s="147"/>
    </row>
    <row r="44" spans="2:9" ht="16.5">
      <c r="B44" s="147"/>
      <c r="C44" s="147"/>
      <c r="D44" s="147"/>
      <c r="E44" s="147"/>
      <c r="F44" s="147"/>
      <c r="G44" s="147"/>
      <c r="H44" s="147"/>
      <c r="I44" s="147"/>
    </row>
    <row r="45" spans="2:9" ht="16.5">
      <c r="B45" s="147"/>
      <c r="C45" s="147"/>
      <c r="D45" s="147"/>
      <c r="E45" s="147"/>
      <c r="F45" s="147"/>
      <c r="G45" s="147"/>
      <c r="H45" s="147"/>
      <c r="I45" s="147"/>
    </row>
    <row r="46" spans="2:9" ht="16.5">
      <c r="B46" s="147"/>
      <c r="C46" s="147"/>
      <c r="D46" s="147"/>
      <c r="E46" s="147"/>
      <c r="F46" s="147"/>
      <c r="G46" s="147"/>
      <c r="H46" s="147"/>
      <c r="I46" s="147"/>
    </row>
    <row r="47" spans="2:9" ht="16.5">
      <c r="B47" s="147"/>
      <c r="C47" s="147"/>
      <c r="D47" s="147"/>
      <c r="E47" s="147"/>
      <c r="F47" s="147"/>
      <c r="G47" s="147"/>
      <c r="H47" s="147"/>
      <c r="I47" s="147"/>
    </row>
    <row r="48" spans="2:9" ht="16.5">
      <c r="B48" s="147"/>
      <c r="C48" s="147"/>
      <c r="D48" s="147"/>
      <c r="E48" s="147"/>
      <c r="F48" s="147"/>
      <c r="G48" s="147"/>
      <c r="H48" s="147"/>
      <c r="I48" s="147"/>
    </row>
    <row r="49" spans="2:9" ht="16.5">
      <c r="B49" s="147"/>
      <c r="C49" s="147"/>
      <c r="D49" s="147"/>
      <c r="E49" s="147"/>
      <c r="F49" s="147"/>
      <c r="G49" s="147"/>
      <c r="H49" s="147"/>
      <c r="I49" s="147"/>
    </row>
    <row r="50" spans="2:9" ht="16.5">
      <c r="B50" s="147"/>
      <c r="C50" s="147"/>
      <c r="D50" s="147"/>
      <c r="E50" s="147"/>
      <c r="F50" s="147"/>
      <c r="G50" s="147"/>
      <c r="H50" s="147"/>
      <c r="I50" s="147"/>
    </row>
    <row r="51" spans="2:9" ht="16.5">
      <c r="B51" s="147"/>
      <c r="C51" s="147"/>
      <c r="D51" s="147"/>
      <c r="E51" s="147"/>
      <c r="F51" s="147"/>
      <c r="G51" s="147"/>
      <c r="H51" s="147"/>
      <c r="I51" s="147"/>
    </row>
    <row r="52" spans="2:9" ht="16.5">
      <c r="B52" s="147"/>
      <c r="C52" s="147"/>
      <c r="D52" s="147"/>
      <c r="E52" s="147"/>
      <c r="F52" s="147"/>
      <c r="G52" s="147"/>
      <c r="H52" s="147"/>
      <c r="I52" s="147"/>
    </row>
    <row r="53" spans="2:9" ht="16.5">
      <c r="B53" s="147"/>
      <c r="C53" s="147"/>
      <c r="D53" s="147"/>
      <c r="E53" s="147"/>
      <c r="F53" s="147"/>
      <c r="G53" s="147"/>
      <c r="H53" s="147"/>
      <c r="I53" s="147"/>
    </row>
    <row r="54" spans="2:9" ht="16.5">
      <c r="B54" s="147"/>
      <c r="C54" s="147"/>
      <c r="D54" s="147"/>
      <c r="E54" s="147"/>
      <c r="F54" s="147"/>
      <c r="G54" s="147"/>
      <c r="H54" s="147"/>
      <c r="I54" s="147"/>
    </row>
    <row r="55" spans="2:9" ht="16.5">
      <c r="B55" s="147"/>
      <c r="C55" s="147"/>
      <c r="D55" s="147"/>
      <c r="E55" s="147"/>
      <c r="F55" s="147"/>
      <c r="G55" s="147"/>
      <c r="H55" s="147"/>
      <c r="I55" s="147"/>
    </row>
    <row r="56" spans="2:9" ht="16.5">
      <c r="B56" s="147"/>
      <c r="C56" s="147"/>
      <c r="D56" s="147"/>
      <c r="E56" s="147"/>
      <c r="F56" s="147"/>
      <c r="G56" s="147"/>
      <c r="H56" s="147"/>
      <c r="I56" s="147"/>
    </row>
    <row r="57" spans="2:9" ht="16.5">
      <c r="B57" s="147"/>
      <c r="C57" s="147"/>
      <c r="D57" s="147"/>
      <c r="E57" s="147"/>
      <c r="F57" s="147"/>
      <c r="G57" s="147"/>
      <c r="H57" s="147"/>
      <c r="I57" s="147"/>
    </row>
    <row r="58" spans="2:9" ht="16.5">
      <c r="B58" s="147"/>
      <c r="C58" s="147"/>
      <c r="D58" s="147"/>
      <c r="E58" s="147"/>
      <c r="F58" s="147"/>
      <c r="G58" s="147"/>
      <c r="H58" s="147"/>
      <c r="I58" s="147"/>
    </row>
    <row r="59" spans="2:9" ht="16.5">
      <c r="B59" s="147"/>
      <c r="C59" s="147"/>
      <c r="D59" s="147"/>
      <c r="E59" s="147"/>
      <c r="F59" s="147"/>
      <c r="G59" s="147"/>
      <c r="H59" s="147"/>
      <c r="I59" s="147"/>
    </row>
    <row r="60" spans="2:9" ht="16.5">
      <c r="B60" s="147"/>
      <c r="C60" s="147"/>
      <c r="D60" s="147"/>
      <c r="E60" s="147"/>
      <c r="F60" s="147"/>
      <c r="G60" s="147"/>
      <c r="H60" s="147"/>
      <c r="I60" s="147"/>
    </row>
    <row r="61" spans="2:9" ht="16.5">
      <c r="B61" s="147"/>
      <c r="C61" s="147"/>
      <c r="D61" s="147"/>
      <c r="E61" s="147"/>
      <c r="F61" s="147"/>
      <c r="G61" s="147"/>
      <c r="H61" s="147"/>
      <c r="I61" s="147"/>
    </row>
    <row r="62" spans="2:9" ht="16.5">
      <c r="B62" s="147"/>
      <c r="C62" s="147"/>
      <c r="D62" s="147"/>
      <c r="E62" s="147"/>
      <c r="F62" s="147"/>
      <c r="G62" s="147"/>
      <c r="H62" s="147"/>
      <c r="I62" s="147"/>
    </row>
    <row r="63" spans="2:9" ht="16.5">
      <c r="B63" s="147"/>
      <c r="C63" s="147"/>
      <c r="D63" s="147"/>
      <c r="E63" s="147"/>
      <c r="F63" s="147"/>
      <c r="G63" s="147"/>
      <c r="H63" s="147"/>
      <c r="I63" s="147"/>
    </row>
    <row r="64" spans="2:9" ht="16.5">
      <c r="B64" s="147"/>
      <c r="C64" s="147"/>
      <c r="D64" s="147"/>
      <c r="E64" s="147"/>
      <c r="F64" s="147"/>
      <c r="G64" s="147"/>
      <c r="H64" s="147"/>
      <c r="I64" s="147"/>
    </row>
    <row r="65" spans="2:9" ht="16.5">
      <c r="B65" s="147"/>
      <c r="C65" s="147"/>
      <c r="D65" s="147"/>
      <c r="E65" s="147"/>
      <c r="F65" s="147"/>
      <c r="G65" s="147"/>
      <c r="H65" s="147"/>
      <c r="I65" s="147"/>
    </row>
    <row r="66" spans="2:9" ht="16.5">
      <c r="B66" s="147"/>
      <c r="C66" s="147"/>
      <c r="D66" s="147"/>
      <c r="E66" s="147"/>
      <c r="F66" s="147"/>
      <c r="G66" s="147"/>
      <c r="H66" s="147"/>
      <c r="I66" s="147"/>
    </row>
    <row r="67" spans="2:9" ht="16.5">
      <c r="B67" s="147"/>
      <c r="C67" s="147"/>
      <c r="D67" s="147"/>
      <c r="E67" s="147"/>
      <c r="F67" s="147"/>
      <c r="G67" s="147"/>
      <c r="H67" s="147"/>
      <c r="I67" s="147"/>
    </row>
    <row r="68" spans="2:9" ht="16.5">
      <c r="B68" s="147"/>
      <c r="C68" s="147"/>
      <c r="D68" s="147"/>
      <c r="E68" s="147"/>
      <c r="F68" s="147"/>
      <c r="G68" s="147"/>
      <c r="H68" s="147"/>
      <c r="I68" s="147"/>
    </row>
    <row r="69" spans="2:9" ht="16.5">
      <c r="B69" s="147"/>
      <c r="C69" s="147"/>
      <c r="D69" s="147"/>
      <c r="E69" s="147"/>
      <c r="F69" s="147"/>
      <c r="G69" s="147"/>
      <c r="H69" s="147"/>
      <c r="I69" s="147"/>
    </row>
    <row r="70" spans="2:9" ht="16.5">
      <c r="B70" s="147"/>
      <c r="C70" s="147"/>
      <c r="D70" s="147"/>
      <c r="E70" s="147"/>
      <c r="F70" s="147"/>
      <c r="G70" s="147"/>
      <c r="H70" s="147"/>
      <c r="I70" s="147"/>
    </row>
    <row r="147" spans="3:3">
      <c r="C147" t="s">
        <v>138</v>
      </c>
    </row>
  </sheetData>
  <mergeCells count="1">
    <mergeCell ref="F12:K12"/>
  </mergeCells>
  <phoneticPr fontId="10" type="noConversion"/>
  <pageMargins left="0.78740157480314965" right="0.78740157480314965" top="0.70866141732283472" bottom="0.70866141732283472" header="0.31496062992125984" footer="0.31496062992125984"/>
  <pageSetup paperSize="9" scale="80" firstPageNumber="13" orientation="landscape" useFirstPageNumber="1" r:id="rId1"/>
  <headerFooter scaleWithDoc="0" alignWithMargins="0">
    <oddFooter>&amp;L&amp;9Ⅱ. 폐기물 재활용실적&amp;C-&amp;P--&amp;R &amp;9 1. 재활용업체 규모(3. 종업원 수)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1"/>
  <sheetViews>
    <sheetView view="pageBreakPreview" zoomScale="85" zoomScaleSheetLayoutView="85" workbookViewId="0"/>
  </sheetViews>
  <sheetFormatPr defaultRowHeight="18.95" customHeight="1"/>
  <cols>
    <col min="1" max="1" width="3.77734375" style="4" customWidth="1"/>
    <col min="2" max="2" width="15.44140625" style="4" customWidth="1"/>
    <col min="3" max="5" width="9.77734375" style="4" customWidth="1"/>
    <col min="6" max="6" width="11.77734375" style="4" customWidth="1"/>
    <col min="7" max="9" width="9.77734375" style="4" customWidth="1"/>
    <col min="10" max="10" width="11.77734375" style="136" customWidth="1"/>
    <col min="11" max="13" width="9.77734375" style="4" customWidth="1"/>
    <col min="14" max="14" width="11.77734375" style="4" customWidth="1"/>
    <col min="15" max="15" width="3.77734375" style="4" customWidth="1"/>
    <col min="16" max="17" width="8.88671875" style="4"/>
    <col min="18" max="18" width="10.44140625" style="4" bestFit="1" customWidth="1"/>
    <col min="19" max="20" width="8.88671875" style="4"/>
    <col min="21" max="21" width="10.44140625" style="4" bestFit="1" customWidth="1"/>
    <col min="22" max="16384" width="8.88671875" style="4"/>
  </cols>
  <sheetData>
    <row r="1" spans="1:27" ht="21.75" customHeight="1">
      <c r="B1" s="136"/>
      <c r="C1" s="136"/>
      <c r="D1" s="136"/>
      <c r="E1" s="136"/>
      <c r="F1" s="136"/>
      <c r="G1" s="136"/>
      <c r="H1" s="136"/>
      <c r="I1" s="136"/>
    </row>
    <row r="2" spans="1:27" s="368" customFormat="1" ht="24.95" customHeight="1">
      <c r="A2" s="279" t="s">
        <v>749</v>
      </c>
      <c r="C2" s="365"/>
      <c r="D2" s="365"/>
      <c r="E2" s="365"/>
      <c r="F2" s="365"/>
      <c r="G2" s="365"/>
      <c r="H2" s="366"/>
      <c r="I2" s="365"/>
      <c r="J2" s="365"/>
      <c r="K2" s="367"/>
      <c r="L2" s="367"/>
      <c r="M2" s="367"/>
      <c r="N2" s="367"/>
    </row>
    <row r="3" spans="1:27" ht="9" customHeight="1">
      <c r="B3" s="180"/>
      <c r="C3" s="136"/>
      <c r="D3" s="136"/>
      <c r="E3" s="136"/>
      <c r="F3" s="136"/>
      <c r="G3" s="136"/>
      <c r="H3" s="181"/>
      <c r="I3" s="136"/>
    </row>
    <row r="4" spans="1:27" s="341" customFormat="1" ht="26.1" customHeight="1">
      <c r="A4" s="179" t="s">
        <v>702</v>
      </c>
      <c r="C4" s="340"/>
      <c r="D4" s="340"/>
      <c r="E4" s="340"/>
      <c r="F4" s="340"/>
      <c r="G4" s="369"/>
      <c r="H4" s="370"/>
      <c r="I4" s="340"/>
      <c r="J4" s="340"/>
    </row>
    <row r="5" spans="1:27" ht="20.100000000000001" customHeight="1" thickBot="1">
      <c r="B5" s="136"/>
      <c r="C5" s="136"/>
      <c r="D5" s="136"/>
      <c r="E5" s="136"/>
      <c r="F5" s="136"/>
      <c r="G5" s="136"/>
      <c r="H5" s="181"/>
      <c r="I5" s="136"/>
    </row>
    <row r="6" spans="1:27" s="15" customFormat="1" ht="27.95" customHeight="1">
      <c r="B6" s="723" t="s">
        <v>10</v>
      </c>
      <c r="C6" s="725" t="s">
        <v>140</v>
      </c>
      <c r="D6" s="725"/>
      <c r="E6" s="725"/>
      <c r="F6" s="725"/>
      <c r="G6" s="725" t="s">
        <v>12</v>
      </c>
      <c r="H6" s="725"/>
      <c r="I6" s="725"/>
      <c r="J6" s="726"/>
      <c r="K6" s="725" t="s">
        <v>13</v>
      </c>
      <c r="L6" s="725"/>
      <c r="M6" s="725"/>
      <c r="N6" s="730"/>
      <c r="R6" s="16"/>
      <c r="U6" s="16"/>
    </row>
    <row r="7" spans="1:27" s="15" customFormat="1" ht="60" customHeight="1" thickBot="1">
      <c r="B7" s="724"/>
      <c r="C7" s="372" t="s">
        <v>137</v>
      </c>
      <c r="D7" s="372" t="s">
        <v>117</v>
      </c>
      <c r="E7" s="372" t="s">
        <v>118</v>
      </c>
      <c r="F7" s="372" t="s">
        <v>122</v>
      </c>
      <c r="G7" s="372" t="s">
        <v>137</v>
      </c>
      <c r="H7" s="372" t="s">
        <v>117</v>
      </c>
      <c r="I7" s="372" t="s">
        <v>118</v>
      </c>
      <c r="J7" s="372" t="s">
        <v>492</v>
      </c>
      <c r="K7" s="372" t="s">
        <v>489</v>
      </c>
      <c r="L7" s="372" t="s">
        <v>490</v>
      </c>
      <c r="M7" s="372" t="s">
        <v>491</v>
      </c>
      <c r="N7" s="389" t="s">
        <v>492</v>
      </c>
      <c r="R7" s="16"/>
      <c r="U7" s="16"/>
    </row>
    <row r="8" spans="1:27" ht="27.95" customHeight="1" thickBot="1">
      <c r="B8" s="373" t="s">
        <v>11</v>
      </c>
      <c r="C8" s="374">
        <f t="shared" ref="C8:N8" si="0">SUM(C9:C10)</f>
        <v>5372</v>
      </c>
      <c r="D8" s="374">
        <f t="shared" si="0"/>
        <v>45485653</v>
      </c>
      <c r="E8" s="375">
        <f t="shared" si="0"/>
        <v>34915541</v>
      </c>
      <c r="F8" s="374">
        <f t="shared" si="0"/>
        <v>6044643610</v>
      </c>
      <c r="G8" s="374">
        <f t="shared" si="0"/>
        <v>3853</v>
      </c>
      <c r="H8" s="374">
        <f t="shared" si="0"/>
        <v>39017760</v>
      </c>
      <c r="I8" s="374">
        <f t="shared" si="0"/>
        <v>30421932</v>
      </c>
      <c r="J8" s="374">
        <f t="shared" si="0"/>
        <v>4622755873</v>
      </c>
      <c r="K8" s="374">
        <f t="shared" si="0"/>
        <v>1519</v>
      </c>
      <c r="L8" s="374">
        <f t="shared" si="0"/>
        <v>6467893</v>
      </c>
      <c r="M8" s="374">
        <f t="shared" si="0"/>
        <v>4493609</v>
      </c>
      <c r="N8" s="390">
        <f t="shared" si="0"/>
        <v>1421887737</v>
      </c>
      <c r="R8" s="16"/>
      <c r="U8" s="16"/>
    </row>
    <row r="9" spans="1:27" ht="27.95" customHeight="1" thickTop="1">
      <c r="B9" s="376" t="s">
        <v>33</v>
      </c>
      <c r="C9" s="377">
        <f t="shared" ref="C9:F10" si="1">SUM(G9,K9)</f>
        <v>3693</v>
      </c>
      <c r="D9" s="377">
        <f t="shared" si="1"/>
        <v>35777408</v>
      </c>
      <c r="E9" s="378">
        <f t="shared" si="1"/>
        <v>30327083</v>
      </c>
      <c r="F9" s="377">
        <f t="shared" si="1"/>
        <v>5345189208</v>
      </c>
      <c r="G9" s="379">
        <v>3249</v>
      </c>
      <c r="H9" s="379">
        <v>30975466</v>
      </c>
      <c r="I9" s="379">
        <v>26702866</v>
      </c>
      <c r="J9" s="379">
        <v>4228884703</v>
      </c>
      <c r="K9" s="379">
        <v>444</v>
      </c>
      <c r="L9" s="379">
        <v>4801942</v>
      </c>
      <c r="M9" s="379">
        <v>3624217</v>
      </c>
      <c r="N9" s="391">
        <v>1116304505</v>
      </c>
      <c r="P9" s="49"/>
      <c r="Q9" s="49"/>
      <c r="R9" s="49"/>
      <c r="S9" s="49"/>
      <c r="T9" s="49"/>
      <c r="U9" s="49"/>
      <c r="V9" s="49"/>
      <c r="W9" s="49"/>
    </row>
    <row r="10" spans="1:27" ht="27.95" customHeight="1" thickBot="1">
      <c r="B10" s="380" t="s">
        <v>34</v>
      </c>
      <c r="C10" s="315">
        <f t="shared" si="1"/>
        <v>1679</v>
      </c>
      <c r="D10" s="315">
        <f t="shared" si="1"/>
        <v>9708245</v>
      </c>
      <c r="E10" s="381">
        <f t="shared" si="1"/>
        <v>4588458</v>
      </c>
      <c r="F10" s="315">
        <f t="shared" si="1"/>
        <v>699454402</v>
      </c>
      <c r="G10" s="382">
        <v>604</v>
      </c>
      <c r="H10" s="382">
        <v>8042294</v>
      </c>
      <c r="I10" s="382">
        <v>3719066</v>
      </c>
      <c r="J10" s="382">
        <v>393871170</v>
      </c>
      <c r="K10" s="382">
        <v>1075</v>
      </c>
      <c r="L10" s="382">
        <v>1665951</v>
      </c>
      <c r="M10" s="382">
        <v>869392</v>
      </c>
      <c r="N10" s="392">
        <v>305583232</v>
      </c>
      <c r="P10" s="49"/>
      <c r="Q10" s="49"/>
      <c r="R10" s="49"/>
      <c r="S10" s="49"/>
      <c r="T10" s="49"/>
      <c r="U10" s="49"/>
      <c r="V10" s="49"/>
      <c r="W10" s="49"/>
    </row>
    <row r="11" spans="1:27" ht="33" customHeight="1">
      <c r="B11" s="222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R11" s="16"/>
      <c r="U11" s="16"/>
    </row>
    <row r="12" spans="1:27" s="341" customFormat="1" ht="27.75" customHeight="1">
      <c r="A12" s="179" t="s">
        <v>701</v>
      </c>
      <c r="C12" s="387"/>
      <c r="D12" s="387"/>
      <c r="E12" s="387"/>
      <c r="F12" s="387"/>
      <c r="G12" s="387"/>
      <c r="H12" s="387"/>
      <c r="I12" s="387"/>
      <c r="J12" s="393"/>
      <c r="K12" s="387"/>
      <c r="L12" s="387"/>
      <c r="M12" s="387"/>
      <c r="N12" s="387"/>
      <c r="R12" s="388"/>
      <c r="U12" s="388"/>
    </row>
    <row r="13" spans="1:27" ht="20.100000000000001" customHeight="1" thickBot="1">
      <c r="B13" s="222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R13" s="16"/>
      <c r="U13" s="16"/>
    </row>
    <row r="14" spans="1:27" ht="27.95" customHeight="1">
      <c r="B14" s="723" t="s">
        <v>10</v>
      </c>
      <c r="C14" s="725" t="s">
        <v>483</v>
      </c>
      <c r="D14" s="725"/>
      <c r="E14" s="725"/>
      <c r="F14" s="725"/>
      <c r="G14" s="725" t="s">
        <v>484</v>
      </c>
      <c r="H14" s="725"/>
      <c r="I14" s="725"/>
      <c r="J14" s="726"/>
      <c r="K14" s="725" t="s">
        <v>493</v>
      </c>
      <c r="L14" s="725"/>
      <c r="M14" s="725"/>
      <c r="N14" s="730"/>
      <c r="R14" s="16"/>
      <c r="U14" s="16"/>
    </row>
    <row r="15" spans="1:27" ht="60" customHeight="1" thickBot="1">
      <c r="B15" s="724"/>
      <c r="C15" s="372" t="s">
        <v>485</v>
      </c>
      <c r="D15" s="372" t="s">
        <v>486</v>
      </c>
      <c r="E15" s="372" t="s">
        <v>487</v>
      </c>
      <c r="F15" s="372" t="s">
        <v>488</v>
      </c>
      <c r="G15" s="372" t="s">
        <v>485</v>
      </c>
      <c r="H15" s="372" t="s">
        <v>486</v>
      </c>
      <c r="I15" s="372" t="s">
        <v>487</v>
      </c>
      <c r="J15" s="372" t="s">
        <v>492</v>
      </c>
      <c r="K15" s="372" t="s">
        <v>489</v>
      </c>
      <c r="L15" s="372" t="s">
        <v>490</v>
      </c>
      <c r="M15" s="372" t="s">
        <v>491</v>
      </c>
      <c r="N15" s="389" t="s">
        <v>492</v>
      </c>
      <c r="P15" s="80"/>
      <c r="Q15" s="80"/>
      <c r="R15" s="80"/>
      <c r="U15" s="16"/>
    </row>
    <row r="16" spans="1:27" ht="27.95" customHeight="1" thickBot="1">
      <c r="B16" s="373" t="s">
        <v>11</v>
      </c>
      <c r="C16" s="374">
        <f>SUM(C17:C18)</f>
        <v>5372</v>
      </c>
      <c r="D16" s="374">
        <f>SUM(D17:D18)</f>
        <v>45485653</v>
      </c>
      <c r="E16" s="375">
        <f>SUM(E17:E18)</f>
        <v>34915541</v>
      </c>
      <c r="F16" s="374">
        <f>SUM(F17:F18)</f>
        <v>6044643610</v>
      </c>
      <c r="G16" s="374">
        <f t="shared" ref="G16:N16" si="2">SUM(G17:G18)</f>
        <v>4954</v>
      </c>
      <c r="H16" s="374">
        <f t="shared" si="2"/>
        <v>42913182</v>
      </c>
      <c r="I16" s="374">
        <f t="shared" si="2"/>
        <v>32870932</v>
      </c>
      <c r="J16" s="374">
        <f t="shared" si="2"/>
        <v>5018066155</v>
      </c>
      <c r="K16" s="374">
        <f t="shared" si="2"/>
        <v>418</v>
      </c>
      <c r="L16" s="374">
        <f t="shared" si="2"/>
        <v>2572471</v>
      </c>
      <c r="M16" s="374">
        <f t="shared" si="2"/>
        <v>2044609</v>
      </c>
      <c r="N16" s="390">
        <f t="shared" si="2"/>
        <v>1026577455</v>
      </c>
      <c r="P16" s="80"/>
      <c r="Q16" s="80"/>
      <c r="R16" s="80"/>
      <c r="S16" s="73"/>
      <c r="T16" s="73"/>
      <c r="U16" s="73"/>
      <c r="V16" s="73"/>
      <c r="W16" s="73"/>
      <c r="X16" s="73"/>
      <c r="Y16" s="73"/>
      <c r="Z16" s="73"/>
      <c r="AA16" s="73"/>
    </row>
    <row r="17" spans="1:27" ht="27.95" customHeight="1" thickTop="1">
      <c r="B17" s="376" t="s">
        <v>33</v>
      </c>
      <c r="C17" s="377">
        <f t="shared" ref="C17:F18" si="3">SUM(G17,K17)</f>
        <v>3693</v>
      </c>
      <c r="D17" s="377">
        <f t="shared" si="3"/>
        <v>35777407</v>
      </c>
      <c r="E17" s="378">
        <f t="shared" si="3"/>
        <v>30327083</v>
      </c>
      <c r="F17" s="377">
        <f t="shared" si="3"/>
        <v>5345189207</v>
      </c>
      <c r="G17" s="384">
        <v>3342</v>
      </c>
      <c r="H17" s="379">
        <v>33458710</v>
      </c>
      <c r="I17" s="385">
        <v>28464161</v>
      </c>
      <c r="J17" s="379">
        <v>4507795108</v>
      </c>
      <c r="K17" s="384">
        <v>351</v>
      </c>
      <c r="L17" s="379">
        <v>2318697</v>
      </c>
      <c r="M17" s="385">
        <v>1862922</v>
      </c>
      <c r="N17" s="391">
        <v>837394099</v>
      </c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</row>
    <row r="18" spans="1:27" ht="27.95" customHeight="1" thickBot="1">
      <c r="B18" s="380" t="s">
        <v>34</v>
      </c>
      <c r="C18" s="315">
        <f t="shared" si="3"/>
        <v>1679</v>
      </c>
      <c r="D18" s="315">
        <f t="shared" si="3"/>
        <v>9708246</v>
      </c>
      <c r="E18" s="381">
        <f t="shared" si="3"/>
        <v>4588458</v>
      </c>
      <c r="F18" s="315">
        <f t="shared" si="3"/>
        <v>699454403</v>
      </c>
      <c r="G18" s="386">
        <v>1612</v>
      </c>
      <c r="H18" s="382">
        <v>9454472</v>
      </c>
      <c r="I18" s="146">
        <v>4406771</v>
      </c>
      <c r="J18" s="382">
        <v>510271047</v>
      </c>
      <c r="K18" s="386">
        <v>67</v>
      </c>
      <c r="L18" s="382">
        <v>253774</v>
      </c>
      <c r="M18" s="146">
        <v>181687</v>
      </c>
      <c r="N18" s="392">
        <v>189183356</v>
      </c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73"/>
    </row>
    <row r="19" spans="1:27" ht="20.25" customHeight="1">
      <c r="B19" s="222"/>
      <c r="C19" s="129"/>
      <c r="D19" s="129"/>
      <c r="E19" s="129"/>
      <c r="F19" s="129"/>
      <c r="G19" s="129"/>
      <c r="H19" s="129"/>
      <c r="I19" s="129"/>
      <c r="J19" s="129"/>
      <c r="K19" s="65"/>
      <c r="L19" s="66"/>
      <c r="M19" s="65"/>
      <c r="N19" s="65"/>
      <c r="R19" s="16"/>
      <c r="U19" s="16"/>
    </row>
    <row r="20" spans="1:27" ht="20.25" customHeight="1">
      <c r="B20" s="222"/>
      <c r="C20" s="129"/>
      <c r="D20" s="129"/>
      <c r="E20" s="135"/>
      <c r="F20" s="135"/>
      <c r="G20" s="223"/>
      <c r="H20" s="223"/>
      <c r="I20" s="135"/>
      <c r="J20" s="135"/>
      <c r="K20" s="65"/>
      <c r="L20" s="66"/>
      <c r="M20" s="65"/>
      <c r="N20" s="65"/>
      <c r="R20" s="16"/>
      <c r="U20" s="16"/>
    </row>
    <row r="21" spans="1:27" ht="39.950000000000003" customHeight="1">
      <c r="B21" s="222"/>
      <c r="C21" s="129"/>
      <c r="D21" s="129"/>
      <c r="E21" s="135"/>
      <c r="F21" s="135"/>
      <c r="G21" s="223"/>
      <c r="H21" s="223"/>
      <c r="I21" s="135"/>
      <c r="J21" s="135"/>
      <c r="K21" s="65"/>
      <c r="L21" s="66"/>
      <c r="M21" s="65"/>
      <c r="N21" s="65"/>
      <c r="R21" s="16"/>
      <c r="U21" s="16"/>
    </row>
    <row r="22" spans="1:27" ht="26.1" customHeight="1">
      <c r="A22" s="179" t="s">
        <v>498</v>
      </c>
      <c r="C22" s="129"/>
      <c r="D22" s="129"/>
      <c r="E22" s="129"/>
      <c r="F22" s="129"/>
      <c r="G22" s="129"/>
      <c r="H22" s="110"/>
      <c r="I22" s="129"/>
      <c r="J22" s="129"/>
      <c r="K22" s="65"/>
      <c r="L22" s="65"/>
      <c r="M22" s="65"/>
      <c r="N22" s="65"/>
      <c r="R22" s="16"/>
      <c r="U22" s="16"/>
    </row>
    <row r="23" spans="1:27" ht="18" customHeight="1">
      <c r="B23" s="222"/>
      <c r="C23" s="129"/>
      <c r="D23" s="129"/>
      <c r="E23" s="129"/>
      <c r="F23" s="129"/>
      <c r="G23" s="129"/>
      <c r="H23" s="129"/>
      <c r="I23" s="136"/>
      <c r="J23" s="234"/>
      <c r="K23" s="58"/>
      <c r="L23" s="58"/>
      <c r="M23" s="65"/>
      <c r="N23" s="65"/>
      <c r="R23" s="16"/>
      <c r="U23" s="16"/>
    </row>
    <row r="24" spans="1:27" ht="18" customHeight="1">
      <c r="B24" s="222"/>
      <c r="C24" s="129"/>
      <c r="D24" s="129"/>
      <c r="E24" s="129"/>
      <c r="F24" s="129"/>
      <c r="G24" s="129"/>
      <c r="H24" s="129"/>
      <c r="I24" s="224"/>
      <c r="J24" s="234"/>
      <c r="K24" s="58"/>
      <c r="L24" s="58"/>
      <c r="M24" s="65"/>
      <c r="N24" s="7"/>
      <c r="R24" s="16"/>
      <c r="U24" s="16"/>
    </row>
    <row r="25" spans="1:27" ht="18" customHeight="1">
      <c r="B25" s="222"/>
      <c r="C25" s="129"/>
      <c r="D25" s="129"/>
      <c r="E25" s="129"/>
      <c r="F25" s="129"/>
      <c r="G25" s="129"/>
      <c r="H25" s="129"/>
      <c r="I25" s="136"/>
      <c r="N25" s="11"/>
      <c r="R25" s="16"/>
      <c r="U25" s="16"/>
    </row>
    <row r="26" spans="1:27" ht="18" customHeight="1">
      <c r="B26" s="222"/>
      <c r="C26" s="129"/>
      <c r="D26" s="129"/>
      <c r="E26" s="129"/>
      <c r="F26" s="129"/>
      <c r="G26" s="129"/>
      <c r="H26" s="136"/>
      <c r="I26" s="136"/>
      <c r="R26" s="16"/>
      <c r="U26" s="16"/>
    </row>
    <row r="27" spans="1:27" ht="18" customHeight="1">
      <c r="B27" s="222"/>
      <c r="C27" s="129"/>
      <c r="D27" s="129"/>
      <c r="E27" s="129"/>
      <c r="F27" s="129"/>
      <c r="G27" s="129"/>
      <c r="H27" s="136"/>
      <c r="I27" s="136"/>
      <c r="R27" s="16"/>
      <c r="U27" s="16"/>
    </row>
    <row r="28" spans="1:27" ht="18" customHeight="1">
      <c r="B28" s="222"/>
      <c r="C28" s="129"/>
      <c r="D28" s="129"/>
      <c r="E28" s="129"/>
      <c r="F28" s="129"/>
      <c r="G28" s="129"/>
      <c r="H28" s="136"/>
      <c r="I28" s="224"/>
      <c r="R28" s="16"/>
      <c r="U28" s="16"/>
    </row>
    <row r="29" spans="1:27" ht="18.95" customHeight="1">
      <c r="B29" s="136"/>
      <c r="C29" s="136"/>
      <c r="D29" s="136" t="s">
        <v>15</v>
      </c>
      <c r="E29" s="136" t="s">
        <v>15</v>
      </c>
      <c r="F29" s="136"/>
      <c r="G29" s="136"/>
      <c r="H29" s="136"/>
      <c r="I29" s="728"/>
      <c r="J29" s="729"/>
      <c r="K29" s="729"/>
      <c r="L29" s="729"/>
      <c r="M29" s="729"/>
      <c r="N29" s="702"/>
      <c r="R29" s="16"/>
      <c r="U29" s="16"/>
    </row>
    <row r="30" spans="1:27" ht="18.95" customHeight="1">
      <c r="B30" s="136"/>
      <c r="C30" s="136"/>
      <c r="D30" s="136"/>
      <c r="E30" s="136"/>
      <c r="F30" s="136"/>
      <c r="G30" s="136"/>
      <c r="H30" s="136"/>
      <c r="I30" s="716"/>
      <c r="J30" s="727"/>
      <c r="K30" s="719"/>
      <c r="L30" s="718"/>
      <c r="M30" s="731"/>
      <c r="N30" s="732"/>
      <c r="R30" s="16"/>
      <c r="U30" s="16"/>
    </row>
    <row r="31" spans="1:27" s="7" customFormat="1" ht="18" customHeight="1">
      <c r="B31" s="127"/>
      <c r="C31" s="127"/>
      <c r="D31" s="127"/>
      <c r="E31" s="127"/>
      <c r="F31" s="127"/>
      <c r="G31" s="127"/>
      <c r="H31" s="127"/>
      <c r="I31" s="716"/>
      <c r="J31" s="716"/>
      <c r="K31" s="719"/>
      <c r="L31" s="718"/>
      <c r="M31" s="731"/>
      <c r="N31" s="732"/>
      <c r="R31" s="16"/>
      <c r="U31" s="16"/>
    </row>
    <row r="32" spans="1:27" s="7" customFormat="1" ht="18" customHeight="1">
      <c r="B32" s="127"/>
      <c r="C32" s="127"/>
      <c r="D32" s="127"/>
      <c r="E32" s="127"/>
      <c r="F32" s="127"/>
      <c r="G32" s="127"/>
      <c r="H32" s="127"/>
      <c r="I32" s="716"/>
      <c r="J32" s="716"/>
      <c r="K32" s="719"/>
      <c r="L32" s="718"/>
      <c r="M32" s="719"/>
      <c r="N32" s="732"/>
      <c r="R32" s="16"/>
      <c r="U32" s="16"/>
    </row>
    <row r="33" spans="2:21" s="7" customFormat="1" ht="18" customHeight="1">
      <c r="B33" s="127"/>
      <c r="C33" s="127"/>
      <c r="D33" s="127"/>
      <c r="E33" s="127"/>
      <c r="F33" s="127"/>
      <c r="G33" s="127"/>
      <c r="H33" s="127"/>
      <c r="I33" s="716"/>
      <c r="J33" s="716"/>
      <c r="K33" s="719"/>
      <c r="L33" s="718"/>
      <c r="M33" s="719"/>
      <c r="N33" s="732"/>
      <c r="R33" s="16"/>
      <c r="U33" s="16"/>
    </row>
    <row r="34" spans="2:21" s="7" customFormat="1" ht="18" customHeight="1">
      <c r="B34" s="127"/>
      <c r="C34" s="127"/>
      <c r="D34" s="127"/>
      <c r="E34" s="127"/>
      <c r="F34" s="127"/>
      <c r="G34" s="127"/>
      <c r="H34" s="127"/>
      <c r="I34" s="716"/>
      <c r="J34" s="716"/>
      <c r="K34" s="719"/>
      <c r="L34" s="718"/>
      <c r="M34" s="719"/>
      <c r="N34" s="732"/>
      <c r="R34" s="16"/>
      <c r="U34" s="16"/>
    </row>
    <row r="35" spans="2:21" s="7" customFormat="1" ht="18" customHeight="1">
      <c r="B35" s="721"/>
      <c r="C35" s="687"/>
      <c r="D35" s="687"/>
      <c r="E35" s="687"/>
      <c r="F35" s="687"/>
      <c r="G35" s="687"/>
      <c r="H35" s="722"/>
      <c r="I35" s="716"/>
      <c r="J35" s="716"/>
      <c r="K35" s="719"/>
      <c r="L35" s="718"/>
      <c r="M35" s="719"/>
      <c r="N35" s="732"/>
      <c r="R35" s="16"/>
      <c r="U35" s="16"/>
    </row>
    <row r="36" spans="2:21" s="7" customFormat="1" ht="18" customHeight="1">
      <c r="B36" s="721"/>
      <c r="C36" s="687"/>
      <c r="D36" s="687"/>
      <c r="E36" s="687"/>
      <c r="F36" s="687"/>
      <c r="G36" s="687"/>
      <c r="H36" s="136"/>
      <c r="I36" s="716"/>
      <c r="J36" s="720"/>
      <c r="K36" s="719"/>
      <c r="L36" s="718"/>
      <c r="M36" s="717"/>
      <c r="N36" s="732"/>
      <c r="R36" s="16"/>
      <c r="U36" s="16"/>
    </row>
    <row r="37" spans="2:21" s="7" customFormat="1" ht="18" customHeight="1">
      <c r="B37" s="127"/>
      <c r="C37" s="127"/>
      <c r="D37" s="127"/>
      <c r="E37" s="127"/>
      <c r="F37" s="127"/>
      <c r="G37" s="127"/>
      <c r="H37" s="127"/>
      <c r="I37" s="716"/>
      <c r="J37" s="720"/>
      <c r="K37" s="717"/>
      <c r="L37" s="718"/>
      <c r="M37" s="717"/>
      <c r="N37" s="732"/>
      <c r="R37" s="16"/>
      <c r="U37" s="16"/>
    </row>
    <row r="38" spans="2:21" s="7" customFormat="1" ht="18" customHeight="1">
      <c r="B38" s="224"/>
      <c r="C38" s="127"/>
      <c r="D38" s="127"/>
      <c r="E38" s="127"/>
      <c r="F38" s="127"/>
      <c r="G38" s="127"/>
      <c r="H38" s="127"/>
      <c r="I38" s="127"/>
      <c r="J38" s="127"/>
      <c r="R38" s="16"/>
      <c r="U38" s="16"/>
    </row>
    <row r="39" spans="2:21" s="7" customFormat="1" ht="18" customHeight="1">
      <c r="B39" s="225"/>
      <c r="C39" s="127"/>
      <c r="D39" s="127"/>
      <c r="E39" s="127"/>
      <c r="F39" s="127"/>
      <c r="G39" s="127"/>
      <c r="H39" s="127"/>
      <c r="I39" s="127"/>
      <c r="J39" s="127"/>
      <c r="R39" s="16"/>
      <c r="U39" s="16"/>
    </row>
    <row r="40" spans="2:21" s="7" customFormat="1" ht="18" customHeight="1">
      <c r="B40" s="225"/>
      <c r="C40" s="127"/>
      <c r="D40" s="127"/>
      <c r="E40" s="127"/>
      <c r="F40" s="127"/>
      <c r="G40" s="127"/>
      <c r="H40" s="127"/>
      <c r="I40" s="127"/>
      <c r="J40" s="127"/>
      <c r="R40" s="16"/>
      <c r="U40" s="16"/>
    </row>
    <row r="41" spans="2:21" s="7" customFormat="1" ht="18" customHeight="1">
      <c r="B41" s="225"/>
      <c r="C41" s="127"/>
      <c r="D41" s="127"/>
      <c r="E41" s="127"/>
      <c r="F41" s="127"/>
      <c r="G41" s="127"/>
      <c r="H41" s="127"/>
      <c r="I41" s="127"/>
      <c r="J41" s="127"/>
      <c r="R41" s="16"/>
      <c r="U41" s="16"/>
    </row>
    <row r="42" spans="2:21" s="7" customFormat="1" ht="18" customHeight="1">
      <c r="R42" s="16"/>
      <c r="U42" s="16"/>
    </row>
    <row r="43" spans="2:21" s="645" customFormat="1" ht="18" customHeight="1">
      <c r="B43" s="645" t="s">
        <v>146</v>
      </c>
      <c r="I43" s="645" t="s">
        <v>499</v>
      </c>
      <c r="R43" s="646"/>
      <c r="U43" s="646"/>
    </row>
    <row r="44" spans="2:21" s="645" customFormat="1" ht="18" customHeight="1">
      <c r="B44" s="645" t="s">
        <v>155</v>
      </c>
      <c r="I44" s="645" t="s">
        <v>500</v>
      </c>
      <c r="R44" s="646"/>
      <c r="U44" s="646"/>
    </row>
    <row r="45" spans="2:21" s="641" customFormat="1" ht="18" customHeight="1">
      <c r="B45" s="642"/>
      <c r="C45" s="642"/>
      <c r="D45" s="642"/>
      <c r="E45" s="642"/>
      <c r="F45" s="642"/>
      <c r="G45" s="642"/>
      <c r="H45" s="642"/>
      <c r="I45" s="642" t="s">
        <v>501</v>
      </c>
      <c r="J45" s="642"/>
      <c r="R45" s="647"/>
      <c r="U45" s="647"/>
    </row>
    <row r="46" spans="2:21" s="7" customFormat="1" ht="18" customHeight="1">
      <c r="B46" s="227"/>
      <c r="C46" s="127"/>
      <c r="D46" s="127"/>
      <c r="E46" s="127"/>
      <c r="F46" s="127"/>
      <c r="G46" s="127"/>
      <c r="H46" s="127"/>
      <c r="I46" s="127"/>
      <c r="J46" s="127"/>
      <c r="R46" s="16"/>
      <c r="U46" s="16"/>
    </row>
    <row r="47" spans="2:21" s="641" customFormat="1" ht="15" customHeight="1">
      <c r="B47" s="642" t="s">
        <v>156</v>
      </c>
      <c r="C47" s="642"/>
      <c r="D47" s="642"/>
      <c r="E47" s="642"/>
      <c r="F47" s="642"/>
      <c r="G47" s="642"/>
      <c r="H47" s="642"/>
      <c r="I47" s="642"/>
      <c r="J47" s="642"/>
      <c r="R47" s="647"/>
      <c r="U47" s="647"/>
    </row>
    <row r="48" spans="2:21" s="641" customFormat="1" ht="15" customHeight="1">
      <c r="B48" s="642" t="s">
        <v>157</v>
      </c>
      <c r="C48" s="642"/>
      <c r="D48" s="642"/>
      <c r="E48" s="642"/>
      <c r="F48" s="642"/>
      <c r="G48" s="642"/>
      <c r="H48" s="642"/>
      <c r="I48" s="642"/>
      <c r="J48" s="642"/>
      <c r="R48" s="647"/>
      <c r="U48" s="647"/>
    </row>
    <row r="49" spans="2:21" s="7" customFormat="1" ht="15" customHeight="1">
      <c r="B49" s="127"/>
      <c r="C49" s="127"/>
      <c r="D49" s="127"/>
      <c r="E49" s="127"/>
      <c r="F49" s="228"/>
      <c r="G49" s="127"/>
      <c r="H49" s="127"/>
      <c r="I49" s="127"/>
      <c r="J49" s="127"/>
      <c r="K49" s="16"/>
      <c r="R49" s="16"/>
      <c r="U49" s="16"/>
    </row>
    <row r="50" spans="2:21" ht="18.95" customHeight="1">
      <c r="B50" s="136"/>
      <c r="C50" s="136"/>
      <c r="D50" s="136"/>
      <c r="E50" s="136"/>
      <c r="F50" s="181"/>
      <c r="G50" s="136"/>
      <c r="H50" s="136"/>
      <c r="I50" s="136"/>
      <c r="K50" s="16"/>
      <c r="R50" s="16"/>
      <c r="U50" s="16"/>
    </row>
    <row r="51" spans="2:21" ht="18.95" customHeight="1">
      <c r="B51" s="136"/>
      <c r="C51" s="136"/>
      <c r="D51" s="136"/>
      <c r="E51" s="136"/>
      <c r="F51" s="136"/>
      <c r="G51" s="136"/>
      <c r="H51" s="136"/>
      <c r="I51" s="136"/>
      <c r="R51" s="16"/>
      <c r="U51" s="16"/>
    </row>
    <row r="52" spans="2:21" ht="18.95" customHeight="1">
      <c r="B52" s="136"/>
      <c r="C52" s="136"/>
      <c r="D52" s="136"/>
      <c r="E52" s="136"/>
      <c r="F52" s="136"/>
      <c r="G52" s="136"/>
      <c r="H52" s="136"/>
      <c r="I52" s="136"/>
      <c r="R52" s="16"/>
      <c r="U52" s="16"/>
    </row>
    <row r="53" spans="2:21" ht="18.95" customHeight="1">
      <c r="B53" s="136"/>
      <c r="C53" s="136"/>
      <c r="D53" s="136"/>
      <c r="E53" s="136"/>
      <c r="F53" s="136"/>
      <c r="G53" s="136"/>
      <c r="H53" s="136"/>
      <c r="I53" s="136"/>
      <c r="R53" s="16"/>
      <c r="U53" s="16"/>
    </row>
    <row r="54" spans="2:21" ht="18.95" customHeight="1">
      <c r="B54" s="136"/>
      <c r="C54" s="136"/>
      <c r="D54" s="136"/>
      <c r="E54" s="136"/>
      <c r="F54" s="136"/>
      <c r="G54" s="136"/>
      <c r="H54" s="136"/>
      <c r="I54" s="136"/>
      <c r="R54" s="16"/>
      <c r="U54" s="16"/>
    </row>
    <row r="55" spans="2:21" ht="18.95" customHeight="1">
      <c r="B55" s="136"/>
      <c r="C55" s="136"/>
      <c r="D55" s="136"/>
      <c r="E55" s="136"/>
      <c r="F55" s="136"/>
      <c r="G55" s="136"/>
      <c r="H55" s="136"/>
      <c r="I55" s="136"/>
      <c r="R55" s="16"/>
      <c r="U55" s="16"/>
    </row>
    <row r="56" spans="2:21" ht="18.95" customHeight="1">
      <c r="B56" s="136"/>
      <c r="C56" s="136"/>
      <c r="D56" s="136"/>
      <c r="E56" s="136"/>
      <c r="F56" s="136"/>
      <c r="G56" s="136"/>
      <c r="H56" s="136"/>
      <c r="I56" s="136"/>
    </row>
    <row r="57" spans="2:21" ht="18.95" customHeight="1">
      <c r="B57" s="136"/>
      <c r="C57" s="136"/>
      <c r="D57" s="136"/>
      <c r="E57" s="136"/>
      <c r="F57" s="136"/>
      <c r="G57" s="136"/>
      <c r="H57" s="136"/>
      <c r="I57" s="136"/>
    </row>
    <row r="58" spans="2:21" ht="18.95" customHeight="1">
      <c r="B58" s="136"/>
      <c r="C58" s="136"/>
      <c r="D58" s="136"/>
      <c r="E58" s="136"/>
      <c r="F58" s="136"/>
      <c r="G58" s="136"/>
      <c r="H58" s="136"/>
      <c r="I58" s="136"/>
    </row>
    <row r="59" spans="2:21" ht="18.95" customHeight="1">
      <c r="B59" s="136"/>
      <c r="C59" s="136"/>
      <c r="D59" s="136"/>
      <c r="E59" s="136"/>
      <c r="F59" s="136"/>
      <c r="G59" s="136"/>
      <c r="H59" s="136"/>
      <c r="I59" s="136"/>
    </row>
    <row r="60" spans="2:21" ht="18.95" customHeight="1">
      <c r="B60" s="136"/>
      <c r="C60" s="136"/>
      <c r="D60" s="136"/>
      <c r="E60" s="136"/>
      <c r="F60" s="136"/>
      <c r="G60" s="136"/>
      <c r="H60" s="136"/>
      <c r="I60" s="136"/>
    </row>
    <row r="61" spans="2:21" ht="18.95" customHeight="1">
      <c r="B61" s="136"/>
      <c r="C61" s="136"/>
      <c r="D61" s="136"/>
      <c r="E61" s="136"/>
      <c r="F61" s="136"/>
      <c r="G61" s="136"/>
      <c r="H61" s="136"/>
      <c r="I61" s="136"/>
    </row>
    <row r="62" spans="2:21" ht="18.95" customHeight="1">
      <c r="B62" s="136"/>
      <c r="C62" s="136"/>
      <c r="D62" s="136"/>
      <c r="E62" s="136"/>
      <c r="F62" s="136"/>
      <c r="G62" s="136"/>
      <c r="H62" s="136"/>
      <c r="I62" s="136"/>
    </row>
    <row r="63" spans="2:21" ht="18.95" customHeight="1">
      <c r="B63" s="136"/>
      <c r="C63" s="136"/>
      <c r="D63" s="136"/>
      <c r="E63" s="136"/>
      <c r="F63" s="136"/>
      <c r="G63" s="136"/>
      <c r="H63" s="136"/>
      <c r="I63" s="136"/>
    </row>
    <row r="64" spans="2:21" ht="18.95" customHeight="1">
      <c r="B64" s="136"/>
      <c r="C64" s="136"/>
      <c r="D64" s="136"/>
      <c r="E64" s="136"/>
      <c r="F64" s="136"/>
      <c r="G64" s="136"/>
      <c r="H64" s="136"/>
      <c r="I64" s="136"/>
    </row>
    <row r="65" spans="2:10" ht="18.95" customHeight="1">
      <c r="B65" s="136"/>
      <c r="C65" s="136"/>
      <c r="D65" s="136"/>
      <c r="E65" s="136"/>
      <c r="F65" s="136"/>
      <c r="G65" s="136"/>
      <c r="H65" s="136"/>
      <c r="I65" s="136"/>
    </row>
    <row r="66" spans="2:10" ht="18.95" customHeight="1">
      <c r="B66" s="136"/>
      <c r="C66" s="136"/>
      <c r="D66" s="136"/>
      <c r="E66" s="136"/>
      <c r="F66" s="136"/>
      <c r="G66" s="136"/>
      <c r="H66" s="136"/>
      <c r="I66" s="136"/>
    </row>
    <row r="67" spans="2:10" ht="18.95" customHeight="1">
      <c r="B67" s="136"/>
      <c r="C67" s="136"/>
      <c r="D67" s="136"/>
      <c r="E67" s="136"/>
      <c r="F67" s="136"/>
      <c r="G67" s="136"/>
      <c r="H67" s="136"/>
      <c r="I67" s="136"/>
    </row>
    <row r="68" spans="2:10" ht="18.95" customHeight="1">
      <c r="B68" s="136"/>
      <c r="C68" s="136"/>
      <c r="D68" s="136"/>
      <c r="E68" s="136"/>
      <c r="F68" s="136"/>
      <c r="G68" s="136"/>
      <c r="H68" s="136"/>
      <c r="I68" s="136"/>
      <c r="J68" s="4"/>
    </row>
    <row r="69" spans="2:10" ht="18.95" customHeight="1">
      <c r="B69" s="136"/>
      <c r="C69" s="136"/>
      <c r="D69" s="136"/>
      <c r="E69" s="136"/>
      <c r="F69" s="136"/>
      <c r="G69" s="136"/>
      <c r="H69" s="136"/>
      <c r="I69" s="136"/>
      <c r="J69" s="4"/>
    </row>
    <row r="70" spans="2:10" ht="18.95" customHeight="1">
      <c r="B70" s="136"/>
      <c r="C70" s="136"/>
      <c r="D70" s="136"/>
      <c r="E70" s="136"/>
      <c r="F70" s="136"/>
      <c r="G70" s="136"/>
      <c r="H70" s="136"/>
      <c r="I70" s="136"/>
      <c r="J70" s="4"/>
    </row>
    <row r="71" spans="2:10" ht="18.95" customHeight="1">
      <c r="B71" s="136"/>
      <c r="C71" s="136"/>
      <c r="D71" s="136"/>
      <c r="E71" s="136"/>
      <c r="F71" s="136"/>
      <c r="G71" s="136"/>
      <c r="H71" s="136"/>
      <c r="I71" s="136"/>
      <c r="J71" s="4"/>
    </row>
    <row r="72" spans="2:10" ht="18.95" customHeight="1">
      <c r="B72" s="136"/>
      <c r="C72" s="136"/>
      <c r="D72" s="136"/>
      <c r="E72" s="136"/>
      <c r="F72" s="136"/>
      <c r="G72" s="136"/>
      <c r="H72" s="136"/>
      <c r="I72" s="136"/>
      <c r="J72" s="4"/>
    </row>
    <row r="73" spans="2:10" ht="18.95" customHeight="1">
      <c r="B73" s="136"/>
      <c r="C73" s="136"/>
      <c r="D73" s="136"/>
      <c r="E73" s="136"/>
      <c r="F73" s="136"/>
      <c r="G73" s="136"/>
      <c r="H73" s="136"/>
      <c r="I73" s="136"/>
      <c r="J73" s="4"/>
    </row>
    <row r="74" spans="2:10" ht="18.95" customHeight="1">
      <c r="B74" s="136"/>
      <c r="C74" s="136"/>
      <c r="D74" s="136"/>
      <c r="E74" s="136"/>
      <c r="F74" s="136"/>
      <c r="G74" s="136"/>
      <c r="H74" s="136"/>
      <c r="I74" s="136"/>
      <c r="J74" s="4"/>
    </row>
    <row r="151" spans="3:10" ht="18.95" customHeight="1">
      <c r="C151" s="4" t="s">
        <v>138</v>
      </c>
      <c r="J151" s="4"/>
    </row>
  </sheetData>
  <mergeCells count="31">
    <mergeCell ref="K31:L31"/>
    <mergeCell ref="K30:L30"/>
    <mergeCell ref="M32:N33"/>
    <mergeCell ref="C6:F6"/>
    <mergeCell ref="I30:I31"/>
    <mergeCell ref="J32:J33"/>
    <mergeCell ref="B36:G36"/>
    <mergeCell ref="B35:H35"/>
    <mergeCell ref="I36:I37"/>
    <mergeCell ref="B6:B7"/>
    <mergeCell ref="B14:B15"/>
    <mergeCell ref="C14:F14"/>
    <mergeCell ref="G14:J14"/>
    <mergeCell ref="J30:J31"/>
    <mergeCell ref="I29:N29"/>
    <mergeCell ref="K6:N6"/>
    <mergeCell ref="G6:J6"/>
    <mergeCell ref="M30:N31"/>
    <mergeCell ref="K14:N14"/>
    <mergeCell ref="M34:N35"/>
    <mergeCell ref="M36:N37"/>
    <mergeCell ref="I32:I33"/>
    <mergeCell ref="I34:I35"/>
    <mergeCell ref="K37:L37"/>
    <mergeCell ref="K33:L33"/>
    <mergeCell ref="J34:J35"/>
    <mergeCell ref="K32:L32"/>
    <mergeCell ref="J36:J37"/>
    <mergeCell ref="K34:L34"/>
    <mergeCell ref="K35:L35"/>
    <mergeCell ref="K36:L36"/>
  </mergeCells>
  <phoneticPr fontId="6" type="noConversion"/>
  <pageMargins left="0.78740157480314965" right="0.78740157480314965" top="0.70866141732283472" bottom="0.70866141732283472" header="0.31496062992125984" footer="0.31496062992125984"/>
  <pageSetup paperSize="9" scale="78" firstPageNumber="14" orientation="landscape" useFirstPageNumber="1" r:id="rId1"/>
  <headerFooter differentOddEven="1" scaleWithDoc="0" alignWithMargins="0">
    <oddFooter>&amp;L&amp;9Ⅱ. 폐기물 재활용실적&amp;C-&amp;P--&amp;R&amp;9 1. 재활용업체 규모(4. 재활용제품 판매추이)</oddFooter>
    <evenHeader>&amp;L&amp;9Ⅱ. 폐기물 재활용실적&amp;C-&amp;P--&amp;R &amp;9 1. 재활용업체 규모(4. 재활용제품 판매추이)</even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18</vt:i4>
      </vt:variant>
      <vt:variant>
        <vt:lpstr>이름이 지정된 범위</vt:lpstr>
      </vt:variant>
      <vt:variant>
        <vt:i4>18</vt:i4>
      </vt:variant>
    </vt:vector>
  </HeadingPairs>
  <TitlesOfParts>
    <vt:vector size="36" baseType="lpstr">
      <vt:lpstr>표지(1)</vt:lpstr>
      <vt:lpstr>목차(2)</vt:lpstr>
      <vt:lpstr>I 자료의 이해(3~5)</vt:lpstr>
      <vt:lpstr>II 재활용업체 규모(6~8)) (1)</vt:lpstr>
      <vt:lpstr>II 재활용업체 규모(6~8)) (2)</vt:lpstr>
      <vt:lpstr>II 재활용업체 규모(6~8)) (4)</vt:lpstr>
      <vt:lpstr>II 재활용업체 규모(9)</vt:lpstr>
      <vt:lpstr>II 재활용업체 규모(10)</vt:lpstr>
      <vt:lpstr>II 재활용업체 규모(11~12)</vt:lpstr>
      <vt:lpstr>II 재활용업체 규모(13)</vt:lpstr>
      <vt:lpstr>실적(14~15)</vt:lpstr>
      <vt:lpstr>실적(16)</vt:lpstr>
      <vt:lpstr>실적(17)</vt:lpstr>
      <vt:lpstr>실적(18)</vt:lpstr>
      <vt:lpstr>실적(19~25) </vt:lpstr>
      <vt:lpstr>실적</vt:lpstr>
      <vt:lpstr>전국</vt:lpstr>
      <vt:lpstr>지역별</vt:lpstr>
      <vt:lpstr>'I 자료의 이해(3~5)'!Print_Area</vt:lpstr>
      <vt:lpstr>'II 재활용업체 규모(10)'!Print_Area</vt:lpstr>
      <vt:lpstr>'II 재활용업체 규모(11~12)'!Print_Area</vt:lpstr>
      <vt:lpstr>'II 재활용업체 규모(13)'!Print_Area</vt:lpstr>
      <vt:lpstr>'II 재활용업체 규모(6~8)) (1)'!Print_Area</vt:lpstr>
      <vt:lpstr>'II 재활용업체 규모(6~8)) (2)'!Print_Area</vt:lpstr>
      <vt:lpstr>'II 재활용업체 규모(6~8)) (4)'!Print_Area</vt:lpstr>
      <vt:lpstr>'II 재활용업체 규모(9)'!Print_Area</vt:lpstr>
      <vt:lpstr>'목차(2)'!Print_Area</vt:lpstr>
      <vt:lpstr>실적!Print_Area</vt:lpstr>
      <vt:lpstr>'실적(14~15)'!Print_Area</vt:lpstr>
      <vt:lpstr>'실적(16)'!Print_Area</vt:lpstr>
      <vt:lpstr>'실적(17)'!Print_Area</vt:lpstr>
      <vt:lpstr>'실적(18)'!Print_Area</vt:lpstr>
      <vt:lpstr>'실적(19~25) '!Print_Area</vt:lpstr>
      <vt:lpstr>전국!Print_Area</vt:lpstr>
      <vt:lpstr>지역별!Print_Area</vt:lpstr>
      <vt:lpstr>'표지(1)'!Print_Area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envico</dc:creator>
  <cp:lastModifiedBy>keco</cp:lastModifiedBy>
  <cp:lastPrinted>2016-02-12T02:15:24Z</cp:lastPrinted>
  <dcterms:created xsi:type="dcterms:W3CDTF">2006-12-28T07:23:29Z</dcterms:created>
  <dcterms:modified xsi:type="dcterms:W3CDTF">2016-03-02T07:14:59Z</dcterms:modified>
</cp:coreProperties>
</file>