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30" windowWidth="27795" windowHeight="12270"/>
  </bookViews>
  <sheets>
    <sheet name="최종처분업체" sheetId="1" r:id="rId1"/>
  </sheets>
  <externalReferences>
    <externalReference r:id="rId2"/>
  </externalReferences>
  <definedNames>
    <definedName name="_xlnm._FilterDatabase" localSheetId="0" hidden="1">최종처분업체!$A$3:$Q$48</definedName>
    <definedName name="_xlnm.Consolidate_Area" localSheetId="0">#REF!</definedName>
    <definedName name="_xlnm.Consolidate_Area">#REF!</definedName>
    <definedName name="갯수" localSheetId="0">#REF!</definedName>
    <definedName name="갯수">#REF!</definedName>
  </definedNames>
  <calcPr calcId="125725"/>
</workbook>
</file>

<file path=xl/calcChain.xml><?xml version="1.0" encoding="utf-8"?>
<calcChain xmlns="http://schemas.openxmlformats.org/spreadsheetml/2006/main">
  <c r="M48" i="1"/>
  <c r="M47"/>
  <c r="Q46"/>
  <c r="P46"/>
  <c r="O46"/>
  <c r="M46"/>
  <c r="L46"/>
  <c r="K46"/>
  <c r="J46"/>
  <c r="C46"/>
  <c r="M45"/>
  <c r="M44"/>
  <c r="M43"/>
  <c r="M42"/>
  <c r="M41"/>
  <c r="M40"/>
  <c r="M39"/>
  <c r="M38"/>
  <c r="M37"/>
  <c r="M36"/>
  <c r="Q35"/>
  <c r="P35"/>
  <c r="O35"/>
  <c r="M35"/>
  <c r="L35"/>
  <c r="K35"/>
  <c r="J35"/>
  <c r="C35"/>
  <c r="M34"/>
  <c r="M33"/>
  <c r="M31" s="1"/>
  <c r="M32"/>
  <c r="Q31"/>
  <c r="P31"/>
  <c r="O31"/>
  <c r="L31"/>
  <c r="K31"/>
  <c r="J31"/>
  <c r="C31"/>
  <c r="M30"/>
  <c r="M29"/>
  <c r="M28"/>
  <c r="Q27"/>
  <c r="P27"/>
  <c r="O27"/>
  <c r="M27"/>
  <c r="L27"/>
  <c r="K27"/>
  <c r="J27"/>
  <c r="C27"/>
  <c r="M26"/>
  <c r="M25"/>
  <c r="M24"/>
  <c r="M23"/>
  <c r="M21" s="1"/>
  <c r="M22"/>
  <c r="Q21"/>
  <c r="P21"/>
  <c r="O21"/>
  <c r="L21"/>
  <c r="K21"/>
  <c r="J21"/>
  <c r="C21"/>
  <c r="M20"/>
  <c r="M19"/>
  <c r="M18"/>
  <c r="Q17"/>
  <c r="P17"/>
  <c r="O17"/>
  <c r="M17"/>
  <c r="L17"/>
  <c r="K17"/>
  <c r="J17"/>
  <c r="C17"/>
  <c r="M16"/>
  <c r="M15"/>
  <c r="Q14"/>
  <c r="P14"/>
  <c r="O14"/>
  <c r="M14"/>
  <c r="L14"/>
  <c r="K14"/>
  <c r="J14"/>
  <c r="C14"/>
  <c r="M13"/>
  <c r="M12"/>
  <c r="M11"/>
  <c r="M10"/>
  <c r="Q9"/>
  <c r="P9"/>
  <c r="O9"/>
  <c r="M9"/>
  <c r="L9"/>
  <c r="K9"/>
  <c r="J9"/>
  <c r="C9"/>
  <c r="M8"/>
  <c r="M7"/>
  <c r="M6" s="1"/>
  <c r="M5" s="1"/>
  <c r="Q6"/>
  <c r="P6"/>
  <c r="O6"/>
  <c r="L6"/>
  <c r="K6"/>
  <c r="J6"/>
  <c r="C6"/>
  <c r="Q5"/>
  <c r="P5"/>
  <c r="O5"/>
  <c r="L5"/>
  <c r="K5"/>
  <c r="J5"/>
  <c r="C5"/>
</calcChain>
</file>

<file path=xl/comments1.xml><?xml version="1.0" encoding="utf-8"?>
<comments xmlns="http://schemas.openxmlformats.org/spreadsheetml/2006/main">
  <authors>
    <author>user</author>
  </authors>
  <commentList>
    <comment ref="C42" authorId="0">
      <text>
        <r>
          <rPr>
            <b/>
            <sz val="9"/>
            <color indexed="81"/>
            <rFont val="돋움"/>
            <family val="3"/>
            <charset val="129"/>
          </rPr>
          <t>구미시</t>
        </r>
        <r>
          <rPr>
            <sz val="9"/>
            <color indexed="81"/>
            <rFont val="Tahoma"/>
            <family val="2"/>
          </rPr>
          <t xml:space="preserve">
15</t>
        </r>
        <r>
          <rPr>
            <sz val="9"/>
            <color indexed="81"/>
            <rFont val="돋움"/>
            <family val="3"/>
            <charset val="129"/>
          </rPr>
          <t>년까지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해당사업장내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재활용업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이용토지를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매립면적에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포함시켰음</t>
        </r>
      </text>
    </comment>
  </commentList>
</comments>
</file>

<file path=xl/sharedStrings.xml><?xml version="1.0" encoding="utf-8"?>
<sst xmlns="http://schemas.openxmlformats.org/spreadsheetml/2006/main" count="330" uniqueCount="292">
  <si>
    <t>구분</t>
    <phoneticPr fontId="6" type="noConversion"/>
  </si>
  <si>
    <t>업체명</t>
    <phoneticPr fontId="6" type="noConversion"/>
  </si>
  <si>
    <t>관리번호
(허가일)</t>
    <phoneticPr fontId="6" type="noConversion"/>
  </si>
  <si>
    <t>사용시작일
(년.월.일)</t>
    <phoneticPr fontId="6" type="noConversion"/>
  </si>
  <si>
    <t>대표자</t>
    <phoneticPr fontId="6" type="noConversion"/>
  </si>
  <si>
    <t>소재지</t>
    <phoneticPr fontId="6" type="noConversion"/>
  </si>
  <si>
    <t>전화번호</t>
    <phoneticPr fontId="6" type="noConversion"/>
  </si>
  <si>
    <t>처리대상폐기물</t>
    <phoneticPr fontId="6" type="noConversion"/>
  </si>
  <si>
    <t>최 종 처 분 시 설 현 황</t>
    <phoneticPr fontId="6" type="noConversion"/>
  </si>
  <si>
    <t>2016년 
처리량(톤)</t>
    <phoneticPr fontId="6" type="noConversion"/>
  </si>
  <si>
    <t>시도</t>
    <phoneticPr fontId="6" type="noConversion"/>
  </si>
  <si>
    <t>시군구</t>
    <phoneticPr fontId="6" type="noConversion"/>
  </si>
  <si>
    <t>총매립지
면적(㎡)</t>
    <phoneticPr fontId="6" type="noConversion"/>
  </si>
  <si>
    <t>총매립
용량(㎥)</t>
    <phoneticPr fontId="6" type="noConversion"/>
  </si>
  <si>
    <t>기매립용량(㎥)
(2016년 매립량포함)</t>
    <phoneticPr fontId="6" type="noConversion"/>
  </si>
  <si>
    <t>잔여매립
가능량(㎥)</t>
    <phoneticPr fontId="6" type="noConversion"/>
  </si>
  <si>
    <t>사용가능기간
(년-년)</t>
    <phoneticPr fontId="6" type="noConversion"/>
  </si>
  <si>
    <t>설치비
(백만원)</t>
    <phoneticPr fontId="6" type="noConversion"/>
  </si>
  <si>
    <t>관리인원
(명)</t>
    <phoneticPr fontId="6" type="noConversion"/>
  </si>
  <si>
    <t>전국</t>
    <phoneticPr fontId="13" type="noConversion"/>
  </si>
  <si>
    <t>합계</t>
    <phoneticPr fontId="13" type="noConversion"/>
  </si>
  <si>
    <t>부산</t>
    <phoneticPr fontId="6" type="noConversion"/>
  </si>
  <si>
    <t>소계</t>
    <phoneticPr fontId="6" type="noConversion"/>
  </si>
  <si>
    <t>강서구</t>
  </si>
  <si>
    <t>부산그린파워</t>
  </si>
  <si>
    <t>2009-1
(2009.10.8)</t>
    <phoneticPr fontId="6" type="noConversion"/>
  </si>
  <si>
    <t>2009.10.9.</t>
    <phoneticPr fontId="6" type="noConversion"/>
  </si>
  <si>
    <t>신명성</t>
    <phoneticPr fontId="13" type="noConversion"/>
  </si>
  <si>
    <t>송정동 1774</t>
  </si>
  <si>
    <t>051-931-5500</t>
    <phoneticPr fontId="13" type="noConversion"/>
  </si>
  <si>
    <t>사업장/건설</t>
  </si>
  <si>
    <t>2009-2025</t>
  </si>
  <si>
    <t>기장군</t>
  </si>
  <si>
    <t>NC부산㈜</t>
    <phoneticPr fontId="6" type="noConversion"/>
  </si>
  <si>
    <t>2008-1
(2008.12.4)</t>
    <phoneticPr fontId="6" type="noConversion"/>
  </si>
  <si>
    <t>2008.12.8.</t>
    <phoneticPr fontId="6" type="noConversion"/>
  </si>
  <si>
    <t>강병영</t>
  </si>
  <si>
    <t>정관읍 예림리 1100</t>
    <phoneticPr fontId="6" type="noConversion"/>
  </si>
  <si>
    <t>051-727-1111</t>
    <phoneticPr fontId="6" type="noConversion"/>
  </si>
  <si>
    <t>2008-2018</t>
    <phoneticPr fontId="6" type="noConversion"/>
  </si>
  <si>
    <t>울산</t>
    <phoneticPr fontId="6" type="noConversion"/>
  </si>
  <si>
    <t>남구</t>
    <phoneticPr fontId="6" type="noConversion"/>
  </si>
  <si>
    <t>㈜유니큰</t>
  </si>
  <si>
    <t>제5호
(2000.06.21)</t>
    <phoneticPr fontId="3" type="noConversion"/>
  </si>
  <si>
    <t>2000.7.4.</t>
    <phoneticPr fontId="3" type="noConversion"/>
  </si>
  <si>
    <t>송남용</t>
  </si>
  <si>
    <t>용잠로 343</t>
  </si>
  <si>
    <t>052-229-0600</t>
  </si>
  <si>
    <t>사업장</t>
  </si>
  <si>
    <t>2000-2020</t>
  </si>
  <si>
    <t>㈜코엔텍</t>
  </si>
  <si>
    <t>제9호
(1997.12.11)</t>
    <phoneticPr fontId="3" type="noConversion"/>
  </si>
  <si>
    <t>1997.12.11.</t>
    <phoneticPr fontId="3" type="noConversion"/>
  </si>
  <si>
    <t>이민석</t>
  </si>
  <si>
    <t>용잠로 328</t>
  </si>
  <si>
    <t>052-228-7300</t>
  </si>
  <si>
    <t>1997-2021</t>
  </si>
  <si>
    <t>울주군</t>
    <phoneticPr fontId="6" type="noConversion"/>
  </si>
  <si>
    <t>㈜이에스티</t>
  </si>
  <si>
    <t>제10호
(2008.01.23)</t>
    <phoneticPr fontId="3" type="noConversion"/>
  </si>
  <si>
    <t>2008.2.5.</t>
    <phoneticPr fontId="3" type="noConversion"/>
  </si>
  <si>
    <t>차봉길</t>
  </si>
  <si>
    <t>온산읍 원산로 59-20</t>
  </si>
  <si>
    <t>052-238-8721</t>
  </si>
  <si>
    <t>2008-2017</t>
  </si>
  <si>
    <t>㈜삼종</t>
  </si>
  <si>
    <t>제3호(건설)
(1998.07.02)</t>
    <phoneticPr fontId="3" type="noConversion"/>
  </si>
  <si>
    <t>1998.7.2.</t>
    <phoneticPr fontId="3" type="noConversion"/>
  </si>
  <si>
    <t>최형식</t>
  </si>
  <si>
    <t>삼동면 당고개2길 23</t>
  </si>
  <si>
    <t>052-260-1666</t>
  </si>
  <si>
    <t>건설</t>
  </si>
  <si>
    <t>1998-2013</t>
  </si>
  <si>
    <t>경기</t>
    <phoneticPr fontId="13" type="noConversion"/>
  </si>
  <si>
    <t>화성시</t>
    <phoneticPr fontId="6" type="noConversion"/>
  </si>
  <si>
    <t>케이씨환경개발㈜</t>
    <phoneticPr fontId="6" type="noConversion"/>
  </si>
  <si>
    <t>99-04
(2008.01.25.)</t>
    <phoneticPr fontId="6" type="noConversion"/>
  </si>
  <si>
    <t>2011.1.17.</t>
    <phoneticPr fontId="3" type="noConversion"/>
  </si>
  <si>
    <t>이재영</t>
  </si>
  <si>
    <t>송산면 칠곡리 17-24, 17-25, 17-68</t>
  </si>
  <si>
    <t>031-267-3400</t>
    <phoneticPr fontId="6" type="noConversion"/>
  </si>
  <si>
    <t>생활/사업장</t>
  </si>
  <si>
    <t>2011-2017</t>
    <phoneticPr fontId="6" type="noConversion"/>
  </si>
  <si>
    <t>㈜진흥중공업</t>
  </si>
  <si>
    <t>09-15
(2009.07.20.)</t>
    <phoneticPr fontId="6" type="noConversion"/>
  </si>
  <si>
    <t>2009.7.27.</t>
    <phoneticPr fontId="3" type="noConversion"/>
  </si>
  <si>
    <t>박찬양</t>
  </si>
  <si>
    <t>향남읍 구문천리 929-15</t>
  </si>
  <si>
    <t>031-8059-2233</t>
    <phoneticPr fontId="6" type="noConversion"/>
  </si>
  <si>
    <t>2009-2020</t>
  </si>
  <si>
    <t>충북</t>
    <phoneticPr fontId="6" type="noConversion"/>
  </si>
  <si>
    <t>청주시</t>
    <phoneticPr fontId="6" type="noConversion"/>
  </si>
  <si>
    <t>㈜이에스청원</t>
    <phoneticPr fontId="6" type="noConversion"/>
  </si>
  <si>
    <t>처분-제4호
(2006.07.21.)</t>
    <phoneticPr fontId="6" type="noConversion"/>
  </si>
  <si>
    <t>2006.7.21.</t>
    <phoneticPr fontId="6" type="noConversion"/>
  </si>
  <si>
    <t>차봉철</t>
    <phoneticPr fontId="6" type="noConversion"/>
  </si>
  <si>
    <t xml:space="preserve">흥덕구 옥산면  과학산업1로 155   </t>
    <phoneticPr fontId="6" type="noConversion"/>
  </si>
  <si>
    <t>043-216-0361</t>
    <phoneticPr fontId="6" type="noConversion"/>
  </si>
  <si>
    <t>2013-2018</t>
  </si>
  <si>
    <t>충주시</t>
    <phoneticPr fontId="6" type="noConversion"/>
  </si>
  <si>
    <t>아세아테크㈜</t>
  </si>
  <si>
    <t>2011-1(2011.07.12.)
2012-3(2012.08.03.)</t>
  </si>
  <si>
    <t>2011.7.12.
2012.8.3.</t>
  </si>
  <si>
    <t>김태진</t>
  </si>
  <si>
    <t>대소원면 완오리 1080</t>
  </si>
  <si>
    <t>043-844-6767</t>
  </si>
  <si>
    <t>2011-2021</t>
  </si>
  <si>
    <t xml:space="preserve">제천시 </t>
  </si>
  <si>
    <t>㈜에너지드림</t>
  </si>
  <si>
    <t>최종 제1호
(2006.1.10.)</t>
    <phoneticPr fontId="3" type="noConversion"/>
  </si>
  <si>
    <t>2006.1.10.</t>
  </si>
  <si>
    <t>윤재복</t>
  </si>
  <si>
    <t>바이오밸리로 48</t>
  </si>
  <si>
    <t>2006-2021</t>
  </si>
  <si>
    <t>충남</t>
  </si>
  <si>
    <t>보령시</t>
    <phoneticPr fontId="13" type="noConversion"/>
  </si>
  <si>
    <t>주식회사 보림씨에스</t>
    <phoneticPr fontId="13" type="noConversion"/>
  </si>
  <si>
    <t>2008-2호
(2011년 01월)</t>
    <phoneticPr fontId="13" type="noConversion"/>
  </si>
  <si>
    <t>2011.1.4.</t>
    <phoneticPr fontId="13" type="noConversion"/>
  </si>
  <si>
    <t>정종천</t>
    <phoneticPr fontId="13" type="noConversion"/>
  </si>
  <si>
    <t xml:space="preserve"> 웅천읍 대창증산로 166(1차)</t>
    <phoneticPr fontId="3" type="noConversion"/>
  </si>
  <si>
    <t>041-932-2323</t>
    <phoneticPr fontId="13" type="noConversion"/>
  </si>
  <si>
    <t>사업장</t>
    <phoneticPr fontId="13" type="noConversion"/>
  </si>
  <si>
    <t>2011-2018</t>
    <phoneticPr fontId="13" type="noConversion"/>
  </si>
  <si>
    <t>2008-2호(2014년 11월)
최-5호(2014년 11월)</t>
    <phoneticPr fontId="13" type="noConversion"/>
  </si>
  <si>
    <t>2014.11.5.</t>
    <phoneticPr fontId="13" type="noConversion"/>
  </si>
  <si>
    <t xml:space="preserve"> 웅천읍 대창증산로 166(2-1)</t>
    <phoneticPr fontId="3" type="noConversion"/>
  </si>
  <si>
    <t>2014-2024</t>
    <phoneticPr fontId="13" type="noConversion"/>
  </si>
  <si>
    <t>2008-2호
(2016년 12월)</t>
    <phoneticPr fontId="13" type="noConversion"/>
  </si>
  <si>
    <t>2016.12.19.</t>
    <phoneticPr fontId="13" type="noConversion"/>
  </si>
  <si>
    <t xml:space="preserve"> 웅천읍 대창증산로 166(2-2)</t>
    <phoneticPr fontId="3" type="noConversion"/>
  </si>
  <si>
    <t>2016-2025</t>
    <phoneticPr fontId="13" type="noConversion"/>
  </si>
  <si>
    <t>아산시</t>
    <phoneticPr fontId="6" type="noConversion"/>
  </si>
  <si>
    <t>㈜세창이엔텍</t>
  </si>
  <si>
    <t>2012-22</t>
  </si>
  <si>
    <t>2012.12.11.</t>
  </si>
  <si>
    <t>문광호외1</t>
  </si>
  <si>
    <t>둔포면 석곡리 313-1</t>
  </si>
  <si>
    <t>041-548-0681</t>
  </si>
  <si>
    <t>2012-2022</t>
  </si>
  <si>
    <t>서천군</t>
    <phoneticPr fontId="6" type="noConversion"/>
  </si>
  <si>
    <t>코리아썬환경산업㈜</t>
    <phoneticPr fontId="6" type="noConversion"/>
  </si>
  <si>
    <t>서천제12호
(2002.6.26.)</t>
    <phoneticPr fontId="6" type="noConversion"/>
  </si>
  <si>
    <t>2002.6.26.</t>
    <phoneticPr fontId="6" type="noConversion"/>
  </si>
  <si>
    <t>박종원</t>
    <phoneticPr fontId="6" type="noConversion"/>
  </si>
  <si>
    <t>종천면 당정리 15번지 외 2필지</t>
    <phoneticPr fontId="6" type="noConversion"/>
  </si>
  <si>
    <t>041-953-4427</t>
    <phoneticPr fontId="6" type="noConversion"/>
  </si>
  <si>
    <t>생활/사업장</t>
    <phoneticPr fontId="6" type="noConversion"/>
  </si>
  <si>
    <t>2002-2015</t>
    <phoneticPr fontId="6" type="noConversion"/>
  </si>
  <si>
    <t>확인미상</t>
    <phoneticPr fontId="6" type="noConversion"/>
  </si>
  <si>
    <t>전북</t>
    <phoneticPr fontId="6" type="noConversion"/>
  </si>
  <si>
    <t>군산시</t>
    <phoneticPr fontId="6" type="noConversion"/>
  </si>
  <si>
    <t>㈜국인산업</t>
  </si>
  <si>
    <t>2005-5
(2006.6.30)</t>
    <phoneticPr fontId="6" type="noConversion"/>
  </si>
  <si>
    <t>2006.7.6</t>
    <phoneticPr fontId="6" type="noConversion"/>
  </si>
  <si>
    <t>박무웅</t>
    <phoneticPr fontId="6" type="noConversion"/>
  </si>
  <si>
    <t>비응도동 27</t>
  </si>
  <si>
    <t>063-464-6070</t>
    <phoneticPr fontId="6" type="noConversion"/>
  </si>
  <si>
    <t>사업장</t>
    <phoneticPr fontId="6" type="noConversion"/>
  </si>
  <si>
    <t>익산시</t>
  </si>
  <si>
    <t>(유)진등산업</t>
  </si>
  <si>
    <t>2002-7
(2002.5.22)</t>
  </si>
  <si>
    <t>2002.05.22.</t>
  </si>
  <si>
    <t>최우진</t>
  </si>
  <si>
    <t>함열읍 흘산리 산32</t>
  </si>
  <si>
    <t>063-861-2110</t>
  </si>
  <si>
    <t>2002-2016</t>
  </si>
  <si>
    <t>완주군</t>
    <phoneticPr fontId="6" type="noConversion"/>
  </si>
  <si>
    <t>그린밸리</t>
    <phoneticPr fontId="6" type="noConversion"/>
  </si>
  <si>
    <t>2014-1
(2004.12.31)</t>
    <phoneticPr fontId="6" type="noConversion"/>
  </si>
  <si>
    <t>2004.12.31</t>
    <phoneticPr fontId="6" type="noConversion"/>
  </si>
  <si>
    <t>이희열</t>
    <phoneticPr fontId="6" type="noConversion"/>
  </si>
  <si>
    <t>봉동읍 둔산리 945-3</t>
    <phoneticPr fontId="6" type="noConversion"/>
  </si>
  <si>
    <t>063-261-0098</t>
    <phoneticPr fontId="6" type="noConversion"/>
  </si>
  <si>
    <t>2005-2017</t>
    <phoneticPr fontId="6" type="noConversion"/>
  </si>
  <si>
    <t>전남</t>
    <phoneticPr fontId="6" type="noConversion"/>
  </si>
  <si>
    <t>여수시</t>
    <phoneticPr fontId="6" type="noConversion"/>
  </si>
  <si>
    <t>㈜여수환경산업</t>
    <phoneticPr fontId="6" type="noConversion"/>
  </si>
  <si>
    <t>제1호
(94.05.16)</t>
    <phoneticPr fontId="6" type="noConversion"/>
  </si>
  <si>
    <t>2001.12.1.</t>
    <phoneticPr fontId="6" type="noConversion"/>
  </si>
  <si>
    <t>최옥균</t>
    <phoneticPr fontId="6" type="noConversion"/>
  </si>
  <si>
    <t>진달래길 310-42</t>
    <phoneticPr fontId="6" type="noConversion"/>
  </si>
  <si>
    <t>061-686-5701</t>
    <phoneticPr fontId="6" type="noConversion"/>
  </si>
  <si>
    <t>사업장, 건설</t>
    <phoneticPr fontId="6" type="noConversion"/>
  </si>
  <si>
    <t>2001-2017</t>
    <phoneticPr fontId="6" type="noConversion"/>
  </si>
  <si>
    <t>㈜와이엔텍</t>
    <phoneticPr fontId="6" type="noConversion"/>
  </si>
  <si>
    <t>제2호
(05.05.11)</t>
    <phoneticPr fontId="6" type="noConversion"/>
  </si>
  <si>
    <t>2004.7.23.</t>
    <phoneticPr fontId="6" type="noConversion"/>
  </si>
  <si>
    <t>이성현</t>
    <phoneticPr fontId="6" type="noConversion"/>
  </si>
  <si>
    <t>여수산단로 1232</t>
    <phoneticPr fontId="6" type="noConversion"/>
  </si>
  <si>
    <t>061-690-6910</t>
    <phoneticPr fontId="6" type="noConversion"/>
  </si>
  <si>
    <t>2004-2017</t>
    <phoneticPr fontId="6" type="noConversion"/>
  </si>
  <si>
    <t>광양시</t>
    <phoneticPr fontId="3" type="noConversion"/>
  </si>
  <si>
    <t>인선이엔티㈜광양</t>
  </si>
  <si>
    <t>제1호
(03.11.11)</t>
  </si>
  <si>
    <t>2003.1.</t>
    <phoneticPr fontId="3" type="noConversion"/>
  </si>
  <si>
    <t>이준길, 권민석</t>
    <phoneticPr fontId="3" type="noConversion"/>
  </si>
  <si>
    <t>제철로 2412</t>
  </si>
  <si>
    <t>061-791-0190</t>
  </si>
  <si>
    <t>2018-2023</t>
  </si>
  <si>
    <t>경북</t>
    <phoneticPr fontId="6" type="noConversion"/>
  </si>
  <si>
    <t>포항시</t>
    <phoneticPr fontId="6" type="noConversion"/>
  </si>
  <si>
    <t>동양에코㈜</t>
    <phoneticPr fontId="6" type="noConversion"/>
  </si>
  <si>
    <t>포-105호
(2001.11.24)</t>
  </si>
  <si>
    <t>2001.11.24.</t>
    <phoneticPr fontId="6" type="noConversion"/>
  </si>
  <si>
    <t>류용탁</t>
    <phoneticPr fontId="6" type="noConversion"/>
  </si>
  <si>
    <t>남구 대송면 옥명리 200-1</t>
  </si>
  <si>
    <t>054-278-1112</t>
    <phoneticPr fontId="6" type="noConversion"/>
  </si>
  <si>
    <t>사업장/건설</t>
    <phoneticPr fontId="6" type="noConversion"/>
  </si>
  <si>
    <t>2001-2016</t>
    <phoneticPr fontId="6" type="noConversion"/>
  </si>
  <si>
    <t>그린바이로㈜</t>
    <phoneticPr fontId="6" type="noConversion"/>
  </si>
  <si>
    <t>포-2호
(2006.5.12)</t>
  </si>
  <si>
    <t>2006.5.30.</t>
    <phoneticPr fontId="6" type="noConversion"/>
  </si>
  <si>
    <t>김영석</t>
    <phoneticPr fontId="6" type="noConversion"/>
  </si>
  <si>
    <t>남구 대송면 옥명리 583</t>
  </si>
  <si>
    <t>054-277-8288</t>
    <phoneticPr fontId="6" type="noConversion"/>
  </si>
  <si>
    <t>2006-2021</t>
    <phoneticPr fontId="6" type="noConversion"/>
  </si>
  <si>
    <t>경주시</t>
  </si>
  <si>
    <t>동양에코㈜천북지점</t>
  </si>
  <si>
    <t>1
(2006.12.12)</t>
  </si>
  <si>
    <t>2006.12.26.</t>
  </si>
  <si>
    <t>류용탁</t>
  </si>
  <si>
    <t>천북면 오야리 12-65</t>
  </si>
  <si>
    <t>054-745-0400</t>
  </si>
  <si>
    <t>2006-2016</t>
  </si>
  <si>
    <t>㈜공감이앤티</t>
  </si>
  <si>
    <t>2
(2011.10.27)</t>
  </si>
  <si>
    <t>2011.11.1.</t>
    <phoneticPr fontId="6" type="noConversion"/>
  </si>
  <si>
    <t>김상우</t>
  </si>
  <si>
    <t>건천읍 용명리 산199-1</t>
  </si>
  <si>
    <t>054-751-6688</t>
  </si>
  <si>
    <t>㈜와이에스텍</t>
  </si>
  <si>
    <t>3
(2013.01.29)</t>
  </si>
  <si>
    <t>2013.1.29.</t>
    <phoneticPr fontId="6" type="noConversion"/>
  </si>
  <si>
    <t>류해렬</t>
  </si>
  <si>
    <t>강동면 왕신리 산43외12</t>
  </si>
  <si>
    <t>054-705-5803</t>
  </si>
  <si>
    <t>2013-2023</t>
  </si>
  <si>
    <t>㈜동양에코 경주</t>
  </si>
  <si>
    <t>4
(2015.06.10)</t>
  </si>
  <si>
    <t>2015.6.17.</t>
    <phoneticPr fontId="6" type="noConversion"/>
  </si>
  <si>
    <t>외동읍 구어리 산80-1외6</t>
  </si>
  <si>
    <t>054-777-7850</t>
  </si>
  <si>
    <t>2015-2025</t>
  </si>
  <si>
    <t>구미시</t>
  </si>
  <si>
    <t>케이엠그린구미지점</t>
  </si>
  <si>
    <t>1
(2013.4.29)</t>
  </si>
  <si>
    <t>2013.5.9.</t>
    <phoneticPr fontId="6" type="noConversion"/>
  </si>
  <si>
    <t>김명겸</t>
  </si>
  <si>
    <t>산동면 송백로 398-91</t>
  </si>
  <si>
    <t>054-714-3101</t>
  </si>
  <si>
    <t>2005-2017</t>
  </si>
  <si>
    <t>(주)티에스케이이엔이</t>
  </si>
  <si>
    <t>2
(2011.8.30)</t>
  </si>
  <si>
    <t>2011.9.1.</t>
    <phoneticPr fontId="6" type="noConversion"/>
  </si>
  <si>
    <t>김천수</t>
  </si>
  <si>
    <t>금전동 822</t>
  </si>
  <si>
    <t>054-476-8816</t>
    <phoneticPr fontId="6" type="noConversion"/>
  </si>
  <si>
    <t>2011-2026</t>
  </si>
  <si>
    <t>고령군</t>
  </si>
  <si>
    <t>㈜미래산업개발</t>
  </si>
  <si>
    <t>제 최종08-2 호
(2008.9.1)</t>
  </si>
  <si>
    <t>2008.9.8.</t>
    <phoneticPr fontId="6" type="noConversion"/>
  </si>
  <si>
    <t>김영달</t>
  </si>
  <si>
    <t>다산면 다산산단3길 55(송곡리 1791)</t>
    <phoneticPr fontId="6" type="noConversion"/>
  </si>
  <si>
    <t>054-956-7240</t>
    <phoneticPr fontId="6" type="noConversion"/>
  </si>
  <si>
    <t>성주군</t>
  </si>
  <si>
    <t>㈜지엠이앤씨</t>
  </si>
  <si>
    <t xml:space="preserve"> 제2013-1호
(2013.06.17)</t>
  </si>
  <si>
    <t>2013.6.19.</t>
    <phoneticPr fontId="6" type="noConversion"/>
  </si>
  <si>
    <t>정정국</t>
  </si>
  <si>
    <t xml:space="preserve">성주읍 성주산업단지1길 102 </t>
    <phoneticPr fontId="6" type="noConversion"/>
  </si>
  <si>
    <t>054-933-9611</t>
  </si>
  <si>
    <t>2013-2026</t>
  </si>
  <si>
    <t>경남</t>
    <phoneticPr fontId="6" type="noConversion"/>
  </si>
  <si>
    <t>창원시</t>
    <phoneticPr fontId="6" type="noConversion"/>
  </si>
  <si>
    <t>에코시스템㈜</t>
    <phoneticPr fontId="6" type="noConversion"/>
  </si>
  <si>
    <t>1 
(2004.2.26)</t>
    <phoneticPr fontId="6" type="noConversion"/>
  </si>
  <si>
    <t>2004.2.26.</t>
    <phoneticPr fontId="6" type="noConversion"/>
  </si>
  <si>
    <t>김경구</t>
    <phoneticPr fontId="6" type="noConversion"/>
  </si>
  <si>
    <t>성산구 적현로279번길 167(적현동)</t>
    <phoneticPr fontId="6" type="noConversion"/>
  </si>
  <si>
    <t>055-210-3900</t>
    <phoneticPr fontId="6" type="noConversion"/>
  </si>
  <si>
    <t>2004-2020</t>
    <phoneticPr fontId="6" type="noConversion"/>
  </si>
  <si>
    <t>통영시</t>
    <phoneticPr fontId="6" type="noConversion"/>
  </si>
  <si>
    <t>㈜에스씨이노베이션</t>
    <phoneticPr fontId="6" type="noConversion"/>
  </si>
  <si>
    <t>최종2009-1 
(2009.12.29.)</t>
    <phoneticPr fontId="6" type="noConversion"/>
  </si>
  <si>
    <t>2010.9.1.</t>
    <phoneticPr fontId="6" type="noConversion"/>
  </si>
  <si>
    <t>박노익</t>
    <phoneticPr fontId="6" type="noConversion"/>
  </si>
  <si>
    <t>광도면 춘원1로 107</t>
    <phoneticPr fontId="6" type="noConversion"/>
  </si>
  <si>
    <t>055-648-1230</t>
    <phoneticPr fontId="6" type="noConversion"/>
  </si>
  <si>
    <t>2011-2019</t>
    <phoneticPr fontId="6" type="noConversion"/>
  </si>
  <si>
    <t>최종처분업체</t>
    <phoneticPr fontId="6" type="noConversion"/>
  </si>
</sst>
</file>

<file path=xl/styles.xml><?xml version="1.0" encoding="utf-8"?>
<styleSheet xmlns="http://schemas.openxmlformats.org/spreadsheetml/2006/main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  <numFmt numFmtId="177" formatCode="General\ &quot;업&quot;&quot;체&quot;"/>
    <numFmt numFmtId="178" formatCode="_-* #,##0.0_-;\-* #,##0.0_-;_-* &quot;-&quot;_-;_-@_-"/>
    <numFmt numFmtId="179" formatCode="#,##0_);[Red]\(#,##0\)"/>
    <numFmt numFmtId="180" formatCode="#,###\ &quot;개&quot;&quot;소&quot;"/>
    <numFmt numFmtId="181" formatCode="##"/>
    <numFmt numFmtId="182" formatCode="#,##0;[Red]#,##0"/>
    <numFmt numFmtId="183" formatCode="yyyy/m"/>
    <numFmt numFmtId="184" formatCode="_ * #,##0_ ;_ * \-#,##0_ ;_ * &quot;-&quot;_ ;_ @_ "/>
    <numFmt numFmtId="185" formatCode="_(* #,##0.00_);_(* &quot;₩&quot;&quot;₩&quot;&quot;₩&quot;&quot;₩&quot;\(#,##0.00&quot;₩&quot;&quot;₩&quot;&quot;₩&quot;&quot;₩&quot;\);_(* &quot;-&quot;??_);_(@_)"/>
    <numFmt numFmtId="186" formatCode="_ * #,##0.00_ ;_ * \-#,##0.00_ ;_ * &quot;-&quot;??_ ;_ @_ "/>
    <numFmt numFmtId="187" formatCode="_ * #,##0.00_ ;_ * \-#,##0.00_ ;_ * &quot;-&quot;_ ;_ @_ "/>
    <numFmt numFmtId="188" formatCode="_ * #,##0.000_ ;_ * \-#,##0.000_ ;_ * &quot;-&quot;_ ;_ @_ "/>
    <numFmt numFmtId="189" formatCode=".000"/>
    <numFmt numFmtId="190" formatCode="&quot;₩&quot;#,##0.00;&quot;₩&quot;&quot;₩&quot;&quot;₩&quot;&quot;₩&quot;&quot;₩&quot;&quot;₩&quot;\-#,##0.00"/>
    <numFmt numFmtId="191" formatCode="yyyy\.mm\.dd"/>
    <numFmt numFmtId="192" formatCode="&quot;₩&quot;#,##0;[Red]&quot;₩&quot;&quot;₩&quot;\-#,##0"/>
    <numFmt numFmtId="193" formatCode="_ * #,##0.0_ ;_ * \-#,##0.0_ ;_ * &quot;-&quot;_ ;_ @_ "/>
  </numFmts>
  <fonts count="3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20"/>
      <color theme="1"/>
      <name val="돋움"/>
      <family val="3"/>
      <charset val="129"/>
    </font>
    <font>
      <sz val="8"/>
      <name val="돋움"/>
      <family val="3"/>
      <charset val="129"/>
    </font>
    <font>
      <sz val="20"/>
      <color theme="1"/>
      <name val="굴림"/>
      <family val="3"/>
      <charset val="129"/>
    </font>
    <font>
      <b/>
      <sz val="20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sz val="12"/>
      <color theme="1"/>
      <name val="돋움"/>
      <family val="3"/>
      <charset val="129"/>
    </font>
    <font>
      <b/>
      <sz val="12"/>
      <color theme="1"/>
      <name val="돋움"/>
      <family val="3"/>
      <charset val="129"/>
    </font>
    <font>
      <sz val="12"/>
      <color theme="1"/>
      <name val="맑은 고딕"/>
      <family val="3"/>
      <charset val="129"/>
      <scheme val="maj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2"/>
      <color rgb="FF000000"/>
      <name val="바탕체"/>
      <family val="1"/>
      <charset val="129"/>
    </font>
    <font>
      <sz val="11"/>
      <color theme="1"/>
      <name val="돋움"/>
      <family val="2"/>
      <charset val="129"/>
    </font>
    <font>
      <sz val="11"/>
      <color rgb="FF000000"/>
      <name val="맑은 고딕"/>
      <family val="3"/>
      <charset val="129"/>
    </font>
    <font>
      <sz val="12"/>
      <color rgb="FF000000"/>
      <name val="한컴바탕"/>
      <family val="1"/>
      <charset val="129"/>
    </font>
    <font>
      <sz val="10"/>
      <name val="MS Sans Serif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바탕체"/>
      <family val="1"/>
      <charset val="129"/>
    </font>
    <font>
      <sz val="10"/>
      <name val="Arial"/>
      <family val="2"/>
    </font>
    <font>
      <sz val="11"/>
      <color rgb="FF9C6500"/>
      <name val="돋움"/>
      <family val="2"/>
      <charset val="129"/>
    </font>
    <font>
      <sz val="11"/>
      <color indexed="8"/>
      <name val="맑은 고딕"/>
      <family val="3"/>
      <charset val="129"/>
    </font>
    <font>
      <sz val="10"/>
      <color rgb="FF0000FF"/>
      <name val="굴림체"/>
      <family val="3"/>
      <charset val="129"/>
    </font>
    <font>
      <sz val="12"/>
      <color rgb="FF9999FF"/>
      <name val="바탕체"/>
      <family val="1"/>
      <charset val="129"/>
    </font>
    <font>
      <sz val="11"/>
      <color theme="1"/>
      <name val="굴림"/>
      <family val="3"/>
      <charset val="129"/>
    </font>
    <font>
      <sz val="12"/>
      <color rgb="FF000000"/>
      <name val="굴림"/>
      <family val="3"/>
      <charset val="129"/>
    </font>
    <font>
      <u/>
      <sz val="11"/>
      <color rgb="FF0000FF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9">
    <xf numFmtId="0" fontId="0" fillId="0" borderId="0">
      <alignment vertical="center"/>
    </xf>
    <xf numFmtId="0" fontId="4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38" fontId="20" fillId="0" borderId="6">
      <alignment horizontal="right"/>
    </xf>
    <xf numFmtId="0" fontId="21" fillId="3" borderId="0" applyNumberFormat="0" applyBorder="0" applyAlignment="0" applyProtection="0">
      <alignment vertical="center"/>
    </xf>
    <xf numFmtId="0" fontId="22" fillId="6" borderId="0">
      <alignment vertical="center"/>
    </xf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184" fontId="25" fillId="0" borderId="0"/>
    <xf numFmtId="185" fontId="2" fillId="0" borderId="0"/>
    <xf numFmtId="185" fontId="2" fillId="0" borderId="0"/>
    <xf numFmtId="185" fontId="2" fillId="0" borderId="0"/>
    <xf numFmtId="186" fontId="25" fillId="0" borderId="0"/>
    <xf numFmtId="187" fontId="2" fillId="0" borderId="0"/>
    <xf numFmtId="188" fontId="2" fillId="0" borderId="0"/>
    <xf numFmtId="185" fontId="2" fillId="0" borderId="0"/>
    <xf numFmtId="185" fontId="2" fillId="0" borderId="0"/>
    <xf numFmtId="185" fontId="2" fillId="0" borderId="0"/>
    <xf numFmtId="189" fontId="2" fillId="0" borderId="0"/>
    <xf numFmtId="189" fontId="2" fillId="0" borderId="0"/>
    <xf numFmtId="189" fontId="2" fillId="0" borderId="0"/>
    <xf numFmtId="38" fontId="26" fillId="7" borderId="0" applyNumberFormat="0" applyBorder="0" applyAlignment="0" applyProtection="0"/>
    <xf numFmtId="0" fontId="27" fillId="0" borderId="7" applyNumberFormat="0" applyAlignment="0" applyProtection="0">
      <alignment horizontal="left" vertical="center"/>
    </xf>
    <xf numFmtId="0" fontId="27" fillId="0" borderId="8">
      <alignment horizontal="left" vertical="center"/>
    </xf>
    <xf numFmtId="10" fontId="26" fillId="8" borderId="1" applyNumberFormat="0" applyBorder="0" applyAlignment="0" applyProtection="0"/>
    <xf numFmtId="184" fontId="25" fillId="0" borderId="0"/>
    <xf numFmtId="186" fontId="25" fillId="0" borderId="0"/>
    <xf numFmtId="0" fontId="25" fillId="0" borderId="0"/>
    <xf numFmtId="0" fontId="25" fillId="0" borderId="0"/>
    <xf numFmtId="190" fontId="28" fillId="0" borderId="0"/>
    <xf numFmtId="0" fontId="25" fillId="0" borderId="0"/>
    <xf numFmtId="10" fontId="29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23" fillId="0" borderId="0"/>
    <xf numFmtId="41" fontId="2" fillId="0" borderId="0">
      <alignment vertical="center"/>
    </xf>
    <xf numFmtId="191" fontId="4" fillId="0" borderId="0" applyFill="0" applyBorder="0" applyProtection="0">
      <alignment vertical="center"/>
    </xf>
    <xf numFmtId="191" fontId="4" fillId="0" borderId="0" applyFill="0" applyBorder="0" applyProtection="0">
      <alignment vertical="center"/>
    </xf>
    <xf numFmtId="191" fontId="4" fillId="0" borderId="0" applyFill="0" applyBorder="0" applyProtection="0">
      <alignment vertical="center"/>
    </xf>
    <xf numFmtId="191" fontId="4" fillId="0" borderId="0" applyFill="0" applyBorder="0" applyProtection="0">
      <alignment vertical="center"/>
    </xf>
    <xf numFmtId="191" fontId="4" fillId="0" borderId="0" applyFill="0" applyBorder="0" applyProtection="0">
      <alignment vertical="center"/>
    </xf>
    <xf numFmtId="191" fontId="4" fillId="0" borderId="0" applyFill="0" applyBorder="0" applyProtection="0">
      <alignment vertical="center"/>
    </xf>
    <xf numFmtId="191" fontId="4" fillId="0" borderId="0" applyFill="0" applyBorder="0" applyProtection="0">
      <alignment vertical="center"/>
    </xf>
    <xf numFmtId="191" fontId="4" fillId="0" borderId="0" applyFill="0" applyBorder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>
      <alignment vertical="center"/>
    </xf>
    <xf numFmtId="41" fontId="4" fillId="0" borderId="0" applyFont="0" applyFill="0" applyBorder="0" applyAlignment="0" applyProtection="0"/>
    <xf numFmtId="191" fontId="4" fillId="0" borderId="0" applyFill="0" applyBorder="0" applyProtection="0">
      <alignment vertical="center"/>
    </xf>
    <xf numFmtId="191" fontId="4" fillId="0" borderId="0" applyFill="0" applyBorder="0" applyProtection="0">
      <alignment vertical="center"/>
    </xf>
    <xf numFmtId="191" fontId="4" fillId="0" borderId="0" applyFill="0" applyBorder="0" applyProtection="0">
      <alignment vertical="center"/>
    </xf>
    <xf numFmtId="191" fontId="4" fillId="0" borderId="0" applyFill="0" applyBorder="0" applyProtection="0">
      <alignment vertical="center"/>
    </xf>
    <xf numFmtId="191" fontId="4" fillId="0" borderId="0" applyFill="0" applyBorder="0" applyProtection="0">
      <alignment vertical="center"/>
    </xf>
    <xf numFmtId="191" fontId="4" fillId="0" borderId="0" applyFill="0" applyBorder="0" applyProtection="0">
      <alignment vertical="center"/>
    </xf>
    <xf numFmtId="191" fontId="4" fillId="0" borderId="0" applyFill="0" applyBorder="0" applyProtection="0">
      <alignment vertical="center"/>
    </xf>
    <xf numFmtId="191" fontId="4" fillId="0" borderId="0" applyFill="0" applyBorder="0" applyProtection="0">
      <alignment vertical="center"/>
    </xf>
    <xf numFmtId="191" fontId="4" fillId="0" borderId="0" applyFill="0" applyBorder="0" applyProtection="0">
      <alignment vertical="center"/>
    </xf>
    <xf numFmtId="191" fontId="4" fillId="0" borderId="0" applyFill="0" applyBorder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2" fillId="0" borderId="0">
      <alignment vertical="center"/>
    </xf>
    <xf numFmtId="41" fontId="22" fillId="0" borderId="0">
      <alignment vertical="center"/>
    </xf>
    <xf numFmtId="41" fontId="4" fillId="0" borderId="0" applyFont="0" applyFill="0" applyBorder="0" applyAlignment="0" applyProtection="0"/>
    <xf numFmtId="41" fontId="2" fillId="0" borderId="0">
      <alignment vertical="center"/>
    </xf>
    <xf numFmtId="191" fontId="4" fillId="0" borderId="0" applyFill="0" applyBorder="0" applyProtection="0">
      <alignment vertical="center"/>
    </xf>
    <xf numFmtId="191" fontId="4" fillId="0" borderId="0" applyFill="0" applyBorder="0" applyProtection="0">
      <alignment vertical="center"/>
    </xf>
    <xf numFmtId="191" fontId="4" fillId="0" borderId="0" applyFill="0" applyBorder="0" applyProtection="0">
      <alignment vertical="center"/>
    </xf>
    <xf numFmtId="191" fontId="4" fillId="0" borderId="0" applyFill="0" applyBorder="0" applyProtection="0">
      <alignment vertical="center"/>
    </xf>
    <xf numFmtId="191" fontId="4" fillId="0" borderId="0" applyFill="0" applyBorder="0" applyProtection="0">
      <alignment vertical="center"/>
    </xf>
    <xf numFmtId="191" fontId="4" fillId="0" borderId="0" applyFill="0" applyBorder="0" applyProtection="0">
      <alignment vertical="center"/>
    </xf>
    <xf numFmtId="41" fontId="4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22" fillId="0" borderId="0">
      <alignment vertical="center"/>
    </xf>
    <xf numFmtId="41" fontId="22" fillId="0" borderId="0">
      <alignment vertical="center"/>
    </xf>
    <xf numFmtId="41" fontId="4" fillId="0" borderId="0" applyFont="0" applyFill="0" applyBorder="0" applyAlignment="0" applyProtection="0"/>
    <xf numFmtId="41" fontId="2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29" fillId="0" borderId="0"/>
    <xf numFmtId="0" fontId="25" fillId="0" borderId="0"/>
    <xf numFmtId="0" fontId="32" fillId="0" borderId="0">
      <alignment vertical="center"/>
    </xf>
    <xf numFmtId="3" fontId="33" fillId="0" borderId="0"/>
    <xf numFmtId="192" fontId="25" fillId="0" borderId="0"/>
    <xf numFmtId="193" fontId="2" fillId="0" borderId="0"/>
    <xf numFmtId="42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4" fillId="0" borderId="0"/>
    <xf numFmtId="0" fontId="4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/>
    <xf numFmtId="0" fontId="1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4" fillId="0" borderId="0">
      <alignment vertical="center"/>
    </xf>
    <xf numFmtId="0" fontId="4" fillId="0" borderId="0"/>
    <xf numFmtId="0" fontId="1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14" fillId="0" borderId="0">
      <alignment vertical="center"/>
    </xf>
    <xf numFmtId="0" fontId="4" fillId="0" borderId="0"/>
    <xf numFmtId="0" fontId="4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4" fillId="0" borderId="0">
      <alignment vertical="center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4" fillId="0" borderId="0">
      <alignment vertical="center"/>
    </xf>
    <xf numFmtId="0" fontId="4" fillId="0" borderId="0">
      <alignment vertical="center"/>
    </xf>
    <xf numFmtId="0" fontId="14" fillId="0" borderId="0">
      <alignment vertical="center"/>
    </xf>
    <xf numFmtId="0" fontId="4" fillId="0" borderId="0">
      <alignment vertical="center"/>
    </xf>
    <xf numFmtId="0" fontId="35" fillId="0" borderId="0"/>
    <xf numFmtId="0" fontId="4" fillId="0" borderId="0"/>
    <xf numFmtId="0" fontId="1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22" fillId="0" borderId="0">
      <alignment vertical="center"/>
    </xf>
    <xf numFmtId="0" fontId="14" fillId="0" borderId="0">
      <alignment vertical="center"/>
    </xf>
    <xf numFmtId="0" fontId="22" fillId="0" borderId="0">
      <alignment vertical="center"/>
    </xf>
    <xf numFmtId="0" fontId="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14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0" borderId="0">
      <alignment vertical="top"/>
      <protection locked="0"/>
    </xf>
  </cellStyleXfs>
  <cellXfs count="147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1" applyFont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left" vertical="center" wrapText="1"/>
      <protection locked="0"/>
    </xf>
    <xf numFmtId="0" fontId="7" fillId="0" borderId="0" xfId="1" applyFont="1" applyBorder="1" applyAlignment="1" applyProtection="1">
      <alignment horizontal="center"/>
      <protection locked="0"/>
    </xf>
    <xf numFmtId="0" fontId="7" fillId="0" borderId="0" xfId="1" applyFont="1" applyAlignment="1" applyProtection="1">
      <alignment horizontal="center"/>
      <protection locked="0"/>
    </xf>
    <xf numFmtId="49" fontId="7" fillId="0" borderId="0" xfId="1" applyNumberFormat="1" applyFont="1" applyAlignment="1" applyProtection="1">
      <alignment horizontal="center"/>
      <protection locked="0"/>
    </xf>
    <xf numFmtId="0" fontId="7" fillId="0" borderId="0" xfId="1" applyFont="1" applyProtection="1">
      <protection locked="0"/>
    </xf>
    <xf numFmtId="0" fontId="10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horizontal="center" vertical="top"/>
      <protection locked="0"/>
    </xf>
    <xf numFmtId="0" fontId="10" fillId="0" borderId="0" xfId="1" applyFont="1" applyBorder="1" applyAlignment="1" applyProtection="1">
      <alignment horizontal="center"/>
      <protection locked="0"/>
    </xf>
    <xf numFmtId="0" fontId="10" fillId="0" borderId="0" xfId="1" applyFont="1" applyAlignment="1" applyProtection="1">
      <alignment horizontal="center"/>
      <protection locked="0"/>
    </xf>
    <xf numFmtId="176" fontId="10" fillId="0" borderId="0" xfId="1" applyNumberFormat="1" applyFont="1" applyAlignment="1" applyProtection="1">
      <alignment horizontal="center"/>
      <protection locked="0"/>
    </xf>
    <xf numFmtId="176" fontId="10" fillId="0" borderId="0" xfId="1" applyNumberFormat="1" applyFont="1" applyProtection="1">
      <protection locked="0"/>
    </xf>
    <xf numFmtId="176" fontId="10" fillId="0" borderId="0" xfId="2" applyNumberFormat="1" applyFont="1" applyAlignment="1" applyProtection="1">
      <protection locked="0"/>
    </xf>
    <xf numFmtId="49" fontId="10" fillId="0" borderId="0" xfId="1" applyNumberFormat="1" applyFont="1" applyAlignment="1" applyProtection="1">
      <alignment horizontal="center"/>
      <protection locked="0"/>
    </xf>
    <xf numFmtId="0" fontId="10" fillId="0" borderId="0" xfId="1" applyFont="1" applyProtection="1">
      <protection locked="0"/>
    </xf>
    <xf numFmtId="0" fontId="12" fillId="4" borderId="1" xfId="1" applyFont="1" applyFill="1" applyBorder="1" applyAlignment="1" applyProtection="1">
      <alignment horizontal="center" vertical="center" wrapText="1"/>
      <protection locked="0"/>
    </xf>
    <xf numFmtId="0" fontId="12" fillId="5" borderId="1" xfId="1" applyFont="1" applyFill="1" applyBorder="1" applyAlignment="1" applyProtection="1">
      <alignment horizontal="center" vertical="center" wrapText="1"/>
      <protection locked="0"/>
    </xf>
    <xf numFmtId="0" fontId="12" fillId="4" borderId="1" xfId="1" applyFont="1" applyFill="1" applyBorder="1" applyAlignment="1" applyProtection="1">
      <alignment horizontal="center" vertical="center"/>
      <protection locked="0"/>
    </xf>
    <xf numFmtId="0" fontId="12" fillId="4" borderId="1" xfId="1" applyFont="1" applyFill="1" applyBorder="1" applyAlignment="1" applyProtection="1">
      <alignment horizontal="center" vertical="center" wrapText="1"/>
      <protection locked="0"/>
    </xf>
    <xf numFmtId="41" fontId="12" fillId="4" borderId="1" xfId="2" applyFont="1" applyFill="1" applyBorder="1" applyAlignment="1" applyProtection="1">
      <alignment horizontal="center" vertical="center" wrapText="1"/>
      <protection locked="0"/>
    </xf>
    <xf numFmtId="49" fontId="12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1" applyFont="1" applyFill="1" applyBorder="1" applyAlignment="1" applyProtection="1">
      <alignment horizontal="center" vertical="center" wrapText="1"/>
      <protection locked="0"/>
    </xf>
    <xf numFmtId="177" fontId="12" fillId="0" borderId="1" xfId="1" applyNumberFormat="1" applyFont="1" applyFill="1" applyBorder="1" applyAlignment="1" applyProtection="1">
      <alignment horizontal="center" vertical="center" wrapText="1"/>
    </xf>
    <xf numFmtId="176" fontId="12" fillId="0" borderId="1" xfId="1" applyNumberFormat="1" applyFont="1" applyFill="1" applyBorder="1" applyAlignment="1" applyProtection="1">
      <alignment vertical="center"/>
    </xf>
    <xf numFmtId="49" fontId="12" fillId="0" borderId="1" xfId="1" applyNumberFormat="1" applyFont="1" applyFill="1" applyBorder="1" applyAlignment="1" applyProtection="1">
      <alignment horizontal="center" vertical="center"/>
      <protection locked="0"/>
    </xf>
    <xf numFmtId="176" fontId="12" fillId="0" borderId="1" xfId="1" applyNumberFormat="1" applyFont="1" applyFill="1" applyBorder="1" applyAlignment="1" applyProtection="1">
      <alignment horizontal="center" vertical="center"/>
    </xf>
    <xf numFmtId="0" fontId="14" fillId="0" borderId="0" xfId="0" applyFont="1" applyFill="1">
      <alignment vertical="center"/>
    </xf>
    <xf numFmtId="178" fontId="14" fillId="0" borderId="2" xfId="2" applyNumberFormat="1" applyFont="1" applyFill="1" applyBorder="1" applyAlignment="1" applyProtection="1">
      <alignment horizontal="center" vertical="center"/>
      <protection locked="0"/>
    </xf>
    <xf numFmtId="178" fontId="14" fillId="0" borderId="1" xfId="2" applyNumberFormat="1" applyFont="1" applyFill="1" applyBorder="1" applyAlignment="1" applyProtection="1">
      <alignment horizontal="center" vertical="center"/>
      <protection locked="0"/>
    </xf>
    <xf numFmtId="177" fontId="14" fillId="0" borderId="1" xfId="2" applyNumberFormat="1" applyFont="1" applyFill="1" applyBorder="1" applyAlignment="1" applyProtection="1">
      <alignment horizontal="center" vertical="center" wrapText="1"/>
    </xf>
    <xf numFmtId="41" fontId="14" fillId="0" borderId="1" xfId="2" applyFont="1" applyFill="1" applyBorder="1" applyAlignment="1" applyProtection="1">
      <alignment horizontal="left" vertical="center" wrapText="1"/>
    </xf>
    <xf numFmtId="0" fontId="14" fillId="0" borderId="1" xfId="1" applyNumberFormat="1" applyFont="1" applyFill="1" applyBorder="1" applyAlignment="1" applyProtection="1">
      <alignment horizontal="left" vertical="center" wrapText="1"/>
    </xf>
    <xf numFmtId="41" fontId="14" fillId="0" borderId="1" xfId="2" applyFont="1" applyFill="1" applyBorder="1" applyAlignment="1" applyProtection="1">
      <alignment horizontal="center" vertical="center" wrapText="1"/>
    </xf>
    <xf numFmtId="179" fontId="14" fillId="0" borderId="1" xfId="2" applyNumberFormat="1" applyFont="1" applyFill="1" applyBorder="1" applyAlignment="1" applyProtection="1">
      <alignment vertical="center"/>
    </xf>
    <xf numFmtId="179" fontId="14" fillId="0" borderId="1" xfId="2" applyNumberFormat="1" applyFont="1" applyFill="1" applyBorder="1" applyAlignment="1" applyProtection="1">
      <alignment horizontal="center" vertical="center"/>
    </xf>
    <xf numFmtId="178" fontId="14" fillId="0" borderId="3" xfId="2" applyNumberFormat="1" applyFont="1" applyFill="1" applyBorder="1" applyAlignment="1" applyProtection="1">
      <alignment horizontal="center" vertical="center"/>
      <protection locked="0"/>
    </xf>
    <xf numFmtId="0" fontId="14" fillId="0" borderId="1" xfId="1" applyNumberFormat="1" applyFont="1" applyFill="1" applyBorder="1" applyAlignment="1" applyProtection="1">
      <alignment horizontal="center" vertical="center"/>
    </xf>
    <xf numFmtId="41" fontId="14" fillId="0" borderId="1" xfId="2" applyFont="1" applyFill="1" applyBorder="1" applyAlignment="1" applyProtection="1">
      <alignment horizontal="center" vertical="center"/>
    </xf>
    <xf numFmtId="0" fontId="14" fillId="0" borderId="1" xfId="2" applyNumberFormat="1" applyFont="1" applyFill="1" applyBorder="1" applyAlignment="1" applyProtection="1">
      <alignment horizontal="center" vertical="center"/>
    </xf>
    <xf numFmtId="179" fontId="14" fillId="0" borderId="1" xfId="3" applyNumberFormat="1" applyFont="1" applyFill="1" applyBorder="1" applyAlignment="1" applyProtection="1">
      <alignment horizontal="right" vertical="center"/>
    </xf>
    <xf numFmtId="0" fontId="14" fillId="0" borderId="1" xfId="3" applyNumberFormat="1" applyFont="1" applyFill="1" applyBorder="1" applyAlignment="1" applyProtection="1">
      <alignment horizontal="center" vertical="center" wrapText="1"/>
    </xf>
    <xf numFmtId="178" fontId="14" fillId="0" borderId="4" xfId="2" applyNumberFormat="1" applyFont="1" applyFill="1" applyBorder="1" applyAlignment="1" applyProtection="1">
      <alignment horizontal="center" vertical="center"/>
      <protection locked="0"/>
    </xf>
    <xf numFmtId="0" fontId="14" fillId="0" borderId="1" xfId="1" applyFont="1" applyFill="1" applyBorder="1" applyAlignment="1" applyProtection="1">
      <alignment horizontal="center" vertical="center" wrapText="1"/>
      <protection locked="0"/>
    </xf>
    <xf numFmtId="0" fontId="14" fillId="0" borderId="1" xfId="1" applyFont="1" applyFill="1" applyBorder="1" applyAlignment="1" applyProtection="1">
      <alignment horizontal="center" vertical="center"/>
      <protection locked="0"/>
    </xf>
    <xf numFmtId="179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176" fontId="14" fillId="0" borderId="1" xfId="2" applyNumberFormat="1" applyFont="1" applyFill="1" applyBorder="1" applyAlignment="1" applyProtection="1">
      <alignment horizontal="right" vertical="center"/>
      <protection locked="0"/>
    </xf>
    <xf numFmtId="176" fontId="14" fillId="0" borderId="1" xfId="2" applyNumberFormat="1" applyFont="1" applyFill="1" applyBorder="1" applyAlignment="1" applyProtection="1">
      <alignment horizontal="right" vertical="center"/>
    </xf>
    <xf numFmtId="0" fontId="14" fillId="0" borderId="1" xfId="2" applyNumberFormat="1" applyFont="1" applyFill="1" applyBorder="1" applyAlignment="1" applyProtection="1">
      <alignment horizontal="center" vertical="center"/>
      <protection locked="0"/>
    </xf>
    <xf numFmtId="179" fontId="14" fillId="0" borderId="1" xfId="2" applyNumberFormat="1" applyFont="1" applyFill="1" applyBorder="1" applyAlignment="1" applyProtection="1">
      <alignment horizontal="center" vertical="center"/>
      <protection locked="0"/>
    </xf>
    <xf numFmtId="179" fontId="14" fillId="0" borderId="1" xfId="2" applyNumberFormat="1" applyFont="1" applyFill="1" applyBorder="1" applyAlignment="1" applyProtection="1">
      <alignment horizontal="right" vertical="center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1" xfId="1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180" fontId="14" fillId="0" borderId="1" xfId="1" applyNumberFormat="1" applyFont="1" applyFill="1" applyBorder="1" applyAlignment="1" applyProtection="1">
      <alignment vertical="center" wrapText="1"/>
    </xf>
    <xf numFmtId="176" fontId="14" fillId="0" borderId="1" xfId="2" applyNumberFormat="1" applyFont="1" applyFill="1" applyBorder="1" applyAlignment="1" applyProtection="1">
      <alignment vertical="center"/>
    </xf>
    <xf numFmtId="176" fontId="14" fillId="0" borderId="1" xfId="3" applyNumberFormat="1" applyFont="1" applyFill="1" applyBorder="1" applyAlignment="1" applyProtection="1">
      <alignment vertical="center"/>
    </xf>
    <xf numFmtId="176" fontId="14" fillId="0" borderId="1" xfId="2" applyNumberFormat="1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176" fontId="14" fillId="0" borderId="1" xfId="2" applyNumberFormat="1" applyFont="1" applyFill="1" applyBorder="1" applyAlignment="1" applyProtection="1">
      <alignment vertical="center"/>
      <protection locked="0"/>
    </xf>
    <xf numFmtId="0" fontId="14" fillId="0" borderId="1" xfId="3" applyNumberFormat="1" applyFont="1" applyFill="1" applyBorder="1" applyAlignment="1" applyProtection="1">
      <alignment horizontal="center" vertical="center" wrapText="1"/>
      <protection locked="0"/>
    </xf>
    <xf numFmtId="176" fontId="14" fillId="0" borderId="1" xfId="2" applyNumberFormat="1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2" xfId="1" applyFont="1" applyFill="1" applyBorder="1" applyAlignment="1" applyProtection="1">
      <alignment horizontal="center" vertical="center" wrapText="1"/>
      <protection locked="0"/>
    </xf>
    <xf numFmtId="41" fontId="14" fillId="0" borderId="1" xfId="2" applyFont="1" applyFill="1" applyBorder="1" applyAlignment="1" applyProtection="1">
      <alignment vertical="center" wrapText="1"/>
    </xf>
    <xf numFmtId="176" fontId="14" fillId="0" borderId="1" xfId="3" applyNumberFormat="1" applyFont="1" applyFill="1" applyBorder="1" applyAlignment="1" applyProtection="1">
      <alignment horizontal="center" vertical="center" wrapText="1"/>
    </xf>
    <xf numFmtId="0" fontId="14" fillId="0" borderId="3" xfId="1" applyFont="1" applyFill="1" applyBorder="1" applyAlignment="1" applyProtection="1">
      <alignment horizontal="center" vertical="center" wrapText="1"/>
      <protection locked="0"/>
    </xf>
    <xf numFmtId="176" fontId="14" fillId="0" borderId="1" xfId="0" applyNumberFormat="1" applyFont="1" applyFill="1" applyBorder="1" applyAlignment="1">
      <alignment vertical="center"/>
    </xf>
    <xf numFmtId="176" fontId="14" fillId="0" borderId="1" xfId="0" applyNumberFormat="1" applyFont="1" applyFill="1" applyBorder="1" applyAlignment="1">
      <alignment horizontal="center" vertical="center"/>
    </xf>
    <xf numFmtId="0" fontId="14" fillId="0" borderId="4" xfId="1" applyFont="1" applyFill="1" applyBorder="1" applyAlignment="1" applyProtection="1">
      <alignment horizontal="center" vertical="center" wrapText="1"/>
      <protection locked="0"/>
    </xf>
    <xf numFmtId="179" fontId="14" fillId="0" borderId="1" xfId="4" applyNumberFormat="1" applyFont="1" applyFill="1" applyBorder="1" applyAlignment="1" applyProtection="1">
      <alignment horizontal="right" vertical="center"/>
    </xf>
    <xf numFmtId="0" fontId="14" fillId="0" borderId="1" xfId="4" applyNumberFormat="1" applyFont="1" applyFill="1" applyBorder="1" applyAlignment="1" applyProtection="1">
      <alignment horizontal="center" vertical="center" wrapText="1"/>
    </xf>
    <xf numFmtId="0" fontId="14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176" fontId="14" fillId="0" borderId="5" xfId="2" applyNumberFormat="1" applyFont="1" applyFill="1" applyBorder="1" applyAlignment="1" applyProtection="1">
      <alignment vertical="center"/>
      <protection locked="0"/>
    </xf>
    <xf numFmtId="0" fontId="14" fillId="0" borderId="5" xfId="4" applyNumberFormat="1" applyFont="1" applyFill="1" applyBorder="1" applyAlignment="1" applyProtection="1">
      <alignment horizontal="center" vertical="center" wrapText="1"/>
      <protection locked="0"/>
    </xf>
    <xf numFmtId="176" fontId="14" fillId="0" borderId="5" xfId="2" applyNumberFormat="1" applyFont="1" applyFill="1" applyBorder="1" applyAlignment="1" applyProtection="1">
      <alignment horizontal="center" vertical="center"/>
      <protection locked="0"/>
    </xf>
    <xf numFmtId="0" fontId="15" fillId="0" borderId="1" xfId="1" applyNumberFormat="1" applyFont="1" applyFill="1" applyBorder="1" applyAlignment="1" applyProtection="1">
      <alignment horizontal="center" vertical="center" wrapText="1"/>
      <protection locked="0"/>
    </xf>
    <xf numFmtId="176" fontId="14" fillId="0" borderId="1" xfId="4" applyNumberFormat="1" applyFont="1" applyFill="1" applyBorder="1" applyAlignment="1" applyProtection="1">
      <alignment vertical="center"/>
      <protection locked="0"/>
    </xf>
    <xf numFmtId="0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176" fontId="14" fillId="0" borderId="1" xfId="4" applyNumberFormat="1" applyFont="1" applyFill="1" applyBorder="1" applyAlignment="1" applyProtection="1">
      <alignment horizontal="center" vertical="center"/>
      <protection locked="0"/>
    </xf>
    <xf numFmtId="0" fontId="14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1" applyNumberFormat="1" applyFont="1" applyFill="1" applyBorder="1" applyAlignment="1" applyProtection="1">
      <alignment horizontal="center" vertical="center" wrapText="1" shrinkToFit="1"/>
      <protection locked="0"/>
    </xf>
    <xf numFmtId="181" fontId="14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14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14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176" fontId="14" fillId="0" borderId="2" xfId="2" applyNumberFormat="1" applyFont="1" applyFill="1" applyBorder="1" applyAlignment="1" applyProtection="1">
      <alignment horizontal="center" vertical="center"/>
      <protection locked="0"/>
    </xf>
    <xf numFmtId="0" fontId="14" fillId="0" borderId="3" xfId="1" applyNumberFormat="1" applyFont="1" applyFill="1" applyBorder="1" applyAlignment="1" applyProtection="1">
      <alignment horizontal="center" vertical="center" wrapText="1" shrinkToFit="1"/>
      <protection locked="0"/>
    </xf>
    <xf numFmtId="181" fontId="15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14" fillId="0" borderId="3" xfId="1" applyNumberFormat="1" applyFont="1" applyFill="1" applyBorder="1" applyAlignment="1" applyProtection="1">
      <alignment horizontal="center" vertical="center" shrinkToFit="1"/>
      <protection locked="0"/>
    </xf>
    <xf numFmtId="0" fontId="14" fillId="0" borderId="1" xfId="1" applyNumberFormat="1" applyFont="1" applyFill="1" applyBorder="1" applyAlignment="1" applyProtection="1">
      <alignment horizontal="center" vertical="center" shrinkToFit="1"/>
      <protection locked="0"/>
    </xf>
    <xf numFmtId="176" fontId="14" fillId="0" borderId="2" xfId="2" applyNumberFormat="1" applyFont="1" applyFill="1" applyBorder="1" applyAlignment="1" applyProtection="1">
      <alignment horizontal="right" vertical="center"/>
      <protection locked="0"/>
    </xf>
    <xf numFmtId="179" fontId="14" fillId="0" borderId="2" xfId="2" applyNumberFormat="1" applyFont="1" applyFill="1" applyBorder="1" applyAlignment="1" applyProtection="1">
      <alignment horizontal="right" vertical="center"/>
      <protection locked="0"/>
    </xf>
    <xf numFmtId="176" fontId="14" fillId="0" borderId="3" xfId="2" applyNumberFormat="1" applyFont="1" applyFill="1" applyBorder="1" applyAlignment="1" applyProtection="1">
      <alignment horizontal="center" vertical="center"/>
      <protection locked="0"/>
    </xf>
    <xf numFmtId="0" fontId="14" fillId="0" borderId="4" xfId="1" applyNumberFormat="1" applyFont="1" applyFill="1" applyBorder="1" applyAlignment="1" applyProtection="1">
      <alignment horizontal="center" vertical="center" wrapText="1" shrinkToFit="1"/>
      <protection locked="0"/>
    </xf>
    <xf numFmtId="0" fontId="14" fillId="0" borderId="4" xfId="1" applyNumberFormat="1" applyFont="1" applyFill="1" applyBorder="1" applyAlignment="1" applyProtection="1">
      <alignment horizontal="center" vertical="center" shrinkToFit="1"/>
      <protection locked="0"/>
    </xf>
    <xf numFmtId="176" fontId="14" fillId="0" borderId="4" xfId="2" applyNumberFormat="1" applyFont="1" applyFill="1" applyBorder="1" applyAlignment="1" applyProtection="1">
      <alignment horizontal="center" vertical="center"/>
      <protection locked="0"/>
    </xf>
    <xf numFmtId="181" fontId="14" fillId="0" borderId="1" xfId="1" applyNumberFormat="1" applyFont="1" applyFill="1" applyBorder="1" applyAlignment="1" applyProtection="1">
      <alignment horizontal="center" vertical="center" shrinkToFit="1"/>
      <protection locked="0"/>
    </xf>
    <xf numFmtId="176" fontId="14" fillId="0" borderId="1" xfId="4" applyNumberFormat="1" applyFont="1" applyFill="1" applyBorder="1" applyAlignment="1" applyProtection="1">
      <alignment horizontal="right" vertical="center"/>
    </xf>
    <xf numFmtId="179" fontId="14" fillId="0" borderId="1" xfId="2" applyNumberFormat="1" applyFont="1" applyFill="1" applyBorder="1" applyAlignment="1" applyProtection="1">
      <alignment vertical="center"/>
      <protection locked="0"/>
    </xf>
    <xf numFmtId="0" fontId="14" fillId="0" borderId="1" xfId="1" applyNumberFormat="1" applyFont="1" applyFill="1" applyBorder="1" applyAlignment="1">
      <alignment horizontal="center" vertical="center" wrapText="1" shrinkToFit="1"/>
    </xf>
    <xf numFmtId="181" fontId="14" fillId="0" borderId="1" xfId="1" applyNumberFormat="1" applyFont="1" applyFill="1" applyBorder="1" applyAlignment="1">
      <alignment horizontal="center" vertical="center" wrapText="1" shrinkToFit="1"/>
    </xf>
    <xf numFmtId="0" fontId="14" fillId="0" borderId="1" xfId="1" applyNumberFormat="1" applyFont="1" applyFill="1" applyBorder="1" applyAlignment="1">
      <alignment horizontal="center" vertical="center" shrinkToFit="1"/>
    </xf>
    <xf numFmtId="0" fontId="14" fillId="0" borderId="1" xfId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right" vertical="center"/>
    </xf>
    <xf numFmtId="176" fontId="14" fillId="0" borderId="1" xfId="4" applyNumberFormat="1" applyFont="1" applyFill="1" applyBorder="1" applyAlignment="1">
      <alignment horizontal="right" vertical="center"/>
    </xf>
    <xf numFmtId="182" fontId="14" fillId="0" borderId="1" xfId="4" applyNumberFormat="1" applyFont="1" applyFill="1" applyBorder="1" applyAlignment="1">
      <alignment horizontal="center" vertical="center" wrapText="1"/>
    </xf>
    <xf numFmtId="176" fontId="14" fillId="0" borderId="1" xfId="4" applyNumberFormat="1" applyFont="1" applyFill="1" applyBorder="1" applyAlignment="1">
      <alignment horizontal="center" vertical="center"/>
    </xf>
    <xf numFmtId="176" fontId="14" fillId="0" borderId="1" xfId="4" applyNumberFormat="1" applyFont="1" applyFill="1" applyBorder="1" applyAlignment="1">
      <alignment vertical="center"/>
    </xf>
    <xf numFmtId="0" fontId="14" fillId="0" borderId="1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vertical="center" wrapText="1"/>
    </xf>
    <xf numFmtId="49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1" applyNumberFormat="1" applyFont="1" applyFill="1" applyBorder="1" applyAlignment="1" applyProtection="1">
      <alignment horizontal="center" vertical="center"/>
      <protection locked="0"/>
    </xf>
    <xf numFmtId="183" fontId="1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76" fontId="14" fillId="0" borderId="1" xfId="4" applyNumberFormat="1" applyFont="1" applyFill="1" applyBorder="1" applyAlignment="1" applyProtection="1">
      <alignment vertical="center" shrinkToFit="1"/>
      <protection locked="0"/>
    </xf>
    <xf numFmtId="182" fontId="14" fillId="0" borderId="1" xfId="4" applyNumberFormat="1" applyFont="1" applyFill="1" applyBorder="1" applyAlignment="1" applyProtection="1">
      <alignment horizontal="center" vertical="center" shrinkToFit="1"/>
      <protection locked="0"/>
    </xf>
    <xf numFmtId="176" fontId="14" fillId="0" borderId="1" xfId="4" applyNumberFormat="1" applyFont="1" applyFill="1" applyBorder="1" applyAlignment="1" applyProtection="1">
      <alignment horizontal="center" vertical="center" shrinkToFit="1"/>
      <protection locked="0"/>
    </xf>
    <xf numFmtId="0" fontId="16" fillId="0" borderId="2" xfId="1" applyFont="1" applyFill="1" applyBorder="1" applyAlignment="1" applyProtection="1">
      <alignment horizontal="center" vertical="center" wrapText="1"/>
      <protection locked="0"/>
    </xf>
    <xf numFmtId="178" fontId="16" fillId="0" borderId="1" xfId="2" applyNumberFormat="1" applyFont="1" applyFill="1" applyBorder="1" applyAlignment="1" applyProtection="1">
      <alignment horizontal="center" vertical="center"/>
      <protection locked="0"/>
    </xf>
    <xf numFmtId="177" fontId="16" fillId="0" borderId="1" xfId="2" applyNumberFormat="1" applyFont="1" applyFill="1" applyBorder="1" applyAlignment="1" applyProtection="1">
      <alignment horizontal="center" vertical="center" wrapText="1"/>
    </xf>
    <xf numFmtId="41" fontId="16" fillId="0" borderId="1" xfId="2" applyFont="1" applyFill="1" applyBorder="1" applyAlignment="1" applyProtection="1">
      <alignment horizontal="center" vertical="center" wrapText="1"/>
    </xf>
    <xf numFmtId="0" fontId="16" fillId="0" borderId="1" xfId="1" applyNumberFormat="1" applyFont="1" applyFill="1" applyBorder="1" applyAlignment="1" applyProtection="1">
      <alignment horizontal="left" vertical="center" wrapText="1"/>
    </xf>
    <xf numFmtId="41" fontId="16" fillId="0" borderId="1" xfId="2" applyFont="1" applyFill="1" applyBorder="1" applyAlignment="1" applyProtection="1">
      <alignment vertical="center" wrapText="1"/>
    </xf>
    <xf numFmtId="176" fontId="16" fillId="0" borderId="1" xfId="2" applyNumberFormat="1" applyFont="1" applyFill="1" applyBorder="1" applyAlignment="1" applyProtection="1">
      <alignment vertical="center"/>
    </xf>
    <xf numFmtId="0" fontId="16" fillId="0" borderId="1" xfId="4" applyNumberFormat="1" applyFont="1" applyFill="1" applyBorder="1" applyAlignment="1" applyProtection="1">
      <alignment horizontal="center" vertical="center" wrapText="1"/>
    </xf>
    <xf numFmtId="176" fontId="16" fillId="0" borderId="1" xfId="2" applyNumberFormat="1" applyFont="1" applyFill="1" applyBorder="1" applyAlignment="1" applyProtection="1">
      <alignment horizontal="center" vertical="center"/>
    </xf>
    <xf numFmtId="0" fontId="16" fillId="0" borderId="3" xfId="1" applyFont="1" applyFill="1" applyBorder="1" applyAlignment="1" applyProtection="1">
      <alignment horizontal="center" vertical="center" wrapText="1"/>
      <protection locked="0"/>
    </xf>
    <xf numFmtId="0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176" fontId="16" fillId="0" borderId="1" xfId="2" applyNumberFormat="1" applyFont="1" applyFill="1" applyBorder="1" applyAlignment="1" applyProtection="1">
      <alignment vertical="center"/>
      <protection locked="0"/>
    </xf>
    <xf numFmtId="176" fontId="16" fillId="0" borderId="1" xfId="4" applyNumberFormat="1" applyFont="1" applyFill="1" applyBorder="1" applyAlignment="1" applyProtection="1">
      <alignment vertical="center"/>
    </xf>
    <xf numFmtId="0" fontId="16" fillId="0" borderId="1" xfId="4" applyNumberFormat="1" applyFont="1" applyFill="1" applyBorder="1" applyAlignment="1" applyProtection="1">
      <alignment horizontal="center" vertical="center" wrapText="1"/>
      <protection locked="0"/>
    </xf>
    <xf numFmtId="176" fontId="16" fillId="0" borderId="1" xfId="2" applyNumberFormat="1" applyFont="1" applyFill="1" applyBorder="1" applyAlignment="1" applyProtection="1">
      <alignment horizontal="center" vertical="center"/>
      <protection locked="0"/>
    </xf>
    <xf numFmtId="0" fontId="16" fillId="0" borderId="4" xfId="1" applyFont="1" applyFill="1" applyBorder="1" applyAlignment="1" applyProtection="1">
      <alignment horizontal="center" vertical="center" wrapText="1"/>
      <protection locked="0"/>
    </xf>
    <xf numFmtId="0" fontId="14" fillId="0" borderId="4" xfId="1" applyFont="1" applyFill="1" applyBorder="1" applyAlignment="1" applyProtection="1">
      <alignment horizontal="center" vertical="center" wrapText="1"/>
      <protection locked="0"/>
    </xf>
    <xf numFmtId="176" fontId="14" fillId="0" borderId="1" xfId="4" applyNumberFormat="1" applyFont="1" applyFill="1" applyBorder="1" applyAlignment="1" applyProtection="1">
      <alignment vertical="center"/>
    </xf>
    <xf numFmtId="176" fontId="14" fillId="0" borderId="1" xfId="4" applyNumberFormat="1" applyFont="1" applyFill="1" applyBorder="1" applyAlignment="1" applyProtection="1">
      <alignment horizontal="center" vertical="center" wrapText="1"/>
    </xf>
    <xf numFmtId="176" fontId="14" fillId="0" borderId="1" xfId="4" applyNumberFormat="1" applyFont="1" applyFill="1" applyBorder="1" applyAlignment="1" applyProtection="1">
      <alignment horizontal="center" vertical="center" wrapText="1"/>
      <protection locked="0"/>
    </xf>
    <xf numFmtId="176" fontId="14" fillId="0" borderId="1" xfId="0" applyNumberFormat="1" applyFont="1" applyFill="1" applyBorder="1" applyAlignment="1" applyProtection="1">
      <alignment vertical="center"/>
      <protection locked="0"/>
    </xf>
    <xf numFmtId="0" fontId="14" fillId="0" borderId="1" xfId="1" applyNumberFormat="1" applyFont="1" applyFill="1" applyBorder="1" applyAlignment="1" applyProtection="1">
      <alignment vertical="center" wrapText="1"/>
    </xf>
    <xf numFmtId="179" fontId="14" fillId="0" borderId="1" xfId="4" applyNumberFormat="1" applyFont="1" applyFill="1" applyBorder="1" applyAlignment="1" applyProtection="1">
      <alignment vertical="center"/>
    </xf>
    <xf numFmtId="0" fontId="14" fillId="0" borderId="1" xfId="4" applyNumberFormat="1" applyFont="1" applyFill="1" applyBorder="1" applyAlignment="1" applyProtection="1">
      <alignment horizontal="center" vertical="center"/>
    </xf>
  </cellXfs>
  <cellStyles count="199">
    <cellStyle name="(표준)" xfId="5"/>
    <cellStyle name="40% - 강조색1 2" xfId="6"/>
    <cellStyle name="40% - 강조색6 2" xfId="7"/>
    <cellStyle name="AeE­ [0]_INQUIRY ¿μ¾÷AßAø " xfId="8"/>
    <cellStyle name="AeE­_INQUIRY ¿μ¾÷AßAø " xfId="9"/>
    <cellStyle name="ALIGNMENT" xfId="10"/>
    <cellStyle name="AÞ¸¶ [0]_INQUIRY ¿μ¾÷AßAø " xfId="11"/>
    <cellStyle name="AÞ¸¶_INQUIRY ¿μ¾÷AßAø " xfId="12"/>
    <cellStyle name="C￥AØ_¿μ¾÷CoE² " xfId="13"/>
    <cellStyle name="Comma [0]_ SG&amp;A Bridge " xfId="14"/>
    <cellStyle name="comma zerodec" xfId="15"/>
    <cellStyle name="comma zerodec 2" xfId="16"/>
    <cellStyle name="comma zerodec 2 2" xfId="17"/>
    <cellStyle name="Comma_ SG&amp;A Bridge " xfId="18"/>
    <cellStyle name="Currency [0]_ SG&amp;A Bridge " xfId="19"/>
    <cellStyle name="Currency_ SG&amp;A Bridge " xfId="20"/>
    <cellStyle name="Currency1" xfId="21"/>
    <cellStyle name="Currency1 2" xfId="22"/>
    <cellStyle name="Currency1 2 2" xfId="23"/>
    <cellStyle name="Dollar (zero dec)" xfId="24"/>
    <cellStyle name="Dollar (zero dec) 2" xfId="25"/>
    <cellStyle name="Dollar (zero dec) 2 2" xfId="26"/>
    <cellStyle name="Grey" xfId="27"/>
    <cellStyle name="Header1" xfId="28"/>
    <cellStyle name="Header2" xfId="29"/>
    <cellStyle name="Input [yellow]" xfId="30"/>
    <cellStyle name="Milliers [0]_Arabian Spec" xfId="31"/>
    <cellStyle name="Milliers_Arabian Spec" xfId="32"/>
    <cellStyle name="Mon?aire [0]_Arabian Spec" xfId="33"/>
    <cellStyle name="Mon?aire_Arabian Spec" xfId="34"/>
    <cellStyle name="Normal - Style1" xfId="35"/>
    <cellStyle name="Normal_ SG&amp;A Bridge " xfId="36"/>
    <cellStyle name="Percent [2]" xfId="37"/>
    <cellStyle name="백분율 2" xfId="38"/>
    <cellStyle name="보통 2" xfId="39"/>
    <cellStyle name="뷭?_BOOKSHIP" xfId="40"/>
    <cellStyle name="쉼표 [0] 10" xfId="4"/>
    <cellStyle name="쉼표 [0] 11" xfId="41"/>
    <cellStyle name="쉼표 [0] 12" xfId="42"/>
    <cellStyle name="쉼표 [0] 12 2" xfId="3"/>
    <cellStyle name="쉼표 [0] 13" xfId="43"/>
    <cellStyle name="쉼표 [0] 14" xfId="44"/>
    <cellStyle name="쉼표 [0] 15" xfId="45"/>
    <cellStyle name="쉼표 [0] 16" xfId="46"/>
    <cellStyle name="쉼표 [0] 17" xfId="47"/>
    <cellStyle name="쉼표 [0] 18" xfId="48"/>
    <cellStyle name="쉼표 [0] 19" xfId="49"/>
    <cellStyle name="쉼표 [0] 2" xfId="2"/>
    <cellStyle name="쉼표 [0] 2 2" xfId="50"/>
    <cellStyle name="쉼표 [0] 2 2 2" xfId="51"/>
    <cellStyle name="쉼표 [0] 2 2 2 2" xfId="52"/>
    <cellStyle name="쉼표 [0] 2 2 2 2 2" xfId="53"/>
    <cellStyle name="쉼표 [0] 2 2 2 2 3" xfId="54"/>
    <cellStyle name="쉼표 [0] 2 3" xfId="55"/>
    <cellStyle name="쉼표 [0] 2 4" xfId="56"/>
    <cellStyle name="쉼표 [0] 20" xfId="57"/>
    <cellStyle name="쉼표 [0] 21" xfId="58"/>
    <cellStyle name="쉼표 [0] 22" xfId="59"/>
    <cellStyle name="쉼표 [0] 23" xfId="60"/>
    <cellStyle name="쉼표 [0] 24" xfId="61"/>
    <cellStyle name="쉼표 [0] 25" xfId="62"/>
    <cellStyle name="쉼표 [0] 26" xfId="63"/>
    <cellStyle name="쉼표 [0] 27" xfId="64"/>
    <cellStyle name="쉼표 [0] 28" xfId="65"/>
    <cellStyle name="쉼표 [0] 29" xfId="66"/>
    <cellStyle name="쉼표 [0] 3" xfId="67"/>
    <cellStyle name="쉼표 [0] 3 2" xfId="68"/>
    <cellStyle name="쉼표 [0] 3 2 2" xfId="69"/>
    <cellStyle name="쉼표 [0] 3 3" xfId="70"/>
    <cellStyle name="쉼표 [0] 3 4" xfId="71"/>
    <cellStyle name="쉼표 [0] 3 5" xfId="72"/>
    <cellStyle name="쉼표 [0] 3 5 2" xfId="73"/>
    <cellStyle name="쉼표 [0] 30" xfId="74"/>
    <cellStyle name="쉼표 [0] 31" xfId="75"/>
    <cellStyle name="쉼표 [0] 32" xfId="76"/>
    <cellStyle name="쉼표 [0] 33" xfId="77"/>
    <cellStyle name="쉼표 [0] 34" xfId="78"/>
    <cellStyle name="쉼표 [0] 35" xfId="79"/>
    <cellStyle name="쉼표 [0] 4" xfId="80"/>
    <cellStyle name="쉼표 [0] 4 2" xfId="81"/>
    <cellStyle name="쉼표 [0] 4 3" xfId="82"/>
    <cellStyle name="쉼표 [0] 4 4" xfId="83"/>
    <cellStyle name="쉼표 [0] 4 5" xfId="84"/>
    <cellStyle name="쉼표 [0] 5" xfId="85"/>
    <cellStyle name="쉼표 [0] 5 2" xfId="86"/>
    <cellStyle name="쉼표 [0] 6" xfId="87"/>
    <cellStyle name="쉼표 [0] 7" xfId="88"/>
    <cellStyle name="쉼표 [0] 7 2" xfId="89"/>
    <cellStyle name="쉼표 [0] 8" xfId="90"/>
    <cellStyle name="쉼표 [0] 8 2" xfId="91"/>
    <cellStyle name="쉼표 [0] 8 3" xfId="92"/>
    <cellStyle name="쉼표 [0] 9" xfId="93"/>
    <cellStyle name="쉼표 [0] 9 6 2" xfId="94"/>
    <cellStyle name="스타일 1" xfId="95"/>
    <cellStyle name="스타일 1 2" xfId="96"/>
    <cellStyle name="유1" xfId="97"/>
    <cellStyle name="자리수0" xfId="98"/>
    <cellStyle name="콤마 [0]_1202" xfId="99"/>
    <cellStyle name="콤마_1202" xfId="100"/>
    <cellStyle name="통화 [0] 2" xfId="101"/>
    <cellStyle name="통화 [0] 3" xfId="102"/>
    <cellStyle name="표준" xfId="0" builtinId="0"/>
    <cellStyle name="표준 10" xfId="103"/>
    <cellStyle name="표준 11" xfId="104"/>
    <cellStyle name="표준 11 2" xfId="105"/>
    <cellStyle name="표준 11 2 2" xfId="106"/>
    <cellStyle name="표준 11 2 2 2" xfId="107"/>
    <cellStyle name="표준 11 2 2 2 2" xfId="108"/>
    <cellStyle name="표준 12" xfId="109"/>
    <cellStyle name="표준 12 2" xfId="110"/>
    <cellStyle name="표준 12 3" xfId="111"/>
    <cellStyle name="표준 12 4" xfId="112"/>
    <cellStyle name="표준 12 6" xfId="113"/>
    <cellStyle name="표준 13" xfId="114"/>
    <cellStyle name="표준 13 2" xfId="115"/>
    <cellStyle name="표준 13 3" xfId="116"/>
    <cellStyle name="표준 13 4" xfId="117"/>
    <cellStyle name="표준 14" xfId="118"/>
    <cellStyle name="표준 14 2" xfId="119"/>
    <cellStyle name="표준 14 3" xfId="120"/>
    <cellStyle name="표준 15" xfId="121"/>
    <cellStyle name="표준 15 2" xfId="122"/>
    <cellStyle name="표준 15 3" xfId="123"/>
    <cellStyle name="표준 16" xfId="124"/>
    <cellStyle name="표준 16 2" xfId="125"/>
    <cellStyle name="표준 16 2 2" xfId="126"/>
    <cellStyle name="표준 17" xfId="127"/>
    <cellStyle name="표준 17 2" xfId="128"/>
    <cellStyle name="표준 18" xfId="129"/>
    <cellStyle name="표준 18 2" xfId="130"/>
    <cellStyle name="표준 18 3" xfId="131"/>
    <cellStyle name="표준 19" xfId="132"/>
    <cellStyle name="표준 19 2" xfId="133"/>
    <cellStyle name="표준 19 2 2" xfId="134"/>
    <cellStyle name="표준 19 3" xfId="135"/>
    <cellStyle name="표준 2" xfId="136"/>
    <cellStyle name="표준 2 2" xfId="137"/>
    <cellStyle name="표준 2 2 2" xfId="138"/>
    <cellStyle name="표준 2 2 2 2" xfId="139"/>
    <cellStyle name="표준 2 3" xfId="140"/>
    <cellStyle name="표준 2 3 2" xfId="141"/>
    <cellStyle name="표준 2 3 3" xfId="142"/>
    <cellStyle name="표준 2 4" xfId="143"/>
    <cellStyle name="표준 2 4 2" xfId="144"/>
    <cellStyle name="표준 20" xfId="145"/>
    <cellStyle name="표준 20 2" xfId="146"/>
    <cellStyle name="표준 21" xfId="147"/>
    <cellStyle name="표준 22" xfId="148"/>
    <cellStyle name="표준 22 2" xfId="149"/>
    <cellStyle name="표준 23" xfId="150"/>
    <cellStyle name="표준 25 2" xfId="151"/>
    <cellStyle name="표준 26" xfId="152"/>
    <cellStyle name="표준 27" xfId="153"/>
    <cellStyle name="표준 27 2" xfId="154"/>
    <cellStyle name="표준 28" xfId="155"/>
    <cellStyle name="표준 3" xfId="156"/>
    <cellStyle name="표준 3 2" xfId="157"/>
    <cellStyle name="표준 3 3" xfId="158"/>
    <cellStyle name="표준 3_(2007)사업장지정폐기물(최종)" xfId="159"/>
    <cellStyle name="표준 30" xfId="160"/>
    <cellStyle name="표준 31" xfId="161"/>
    <cellStyle name="표준 31 2" xfId="162"/>
    <cellStyle name="표준 31 3" xfId="163"/>
    <cellStyle name="표준 31 4" xfId="164"/>
    <cellStyle name="표준 33" xfId="165"/>
    <cellStyle name="표준 33 2" xfId="166"/>
    <cellStyle name="표준 33 3" xfId="167"/>
    <cellStyle name="표준 33 4" xfId="168"/>
    <cellStyle name="표준 34" xfId="169"/>
    <cellStyle name="표준 34 2" xfId="170"/>
    <cellStyle name="표준 34 3" xfId="171"/>
    <cellStyle name="표준 34 4" xfId="172"/>
    <cellStyle name="표준 35" xfId="173"/>
    <cellStyle name="표준 35 2" xfId="174"/>
    <cellStyle name="표준 35 3" xfId="175"/>
    <cellStyle name="표준 35 4" xfId="176"/>
    <cellStyle name="표준 4" xfId="177"/>
    <cellStyle name="표준 4 2" xfId="178"/>
    <cellStyle name="표준 42 2" xfId="179"/>
    <cellStyle name="표준 43 2" xfId="180"/>
    <cellStyle name="표준 44 2" xfId="181"/>
    <cellStyle name="표준 46 2" xfId="182"/>
    <cellStyle name="표준 47 2" xfId="183"/>
    <cellStyle name="표준 48 2" xfId="184"/>
    <cellStyle name="표준 5" xfId="185"/>
    <cellStyle name="표준 5 2" xfId="186"/>
    <cellStyle name="표준 5 3" xfId="187"/>
    <cellStyle name="표준 52" xfId="188"/>
    <cellStyle name="표준 6" xfId="189"/>
    <cellStyle name="표준 6 2" xfId="190"/>
    <cellStyle name="표준 7" xfId="191"/>
    <cellStyle name="표준 7 2" xfId="192"/>
    <cellStyle name="표준 8" xfId="193"/>
    <cellStyle name="표준 8 2" xfId="194"/>
    <cellStyle name="표준 9" xfId="195"/>
    <cellStyle name="표준 9 2" xfId="196"/>
    <cellStyle name="표준 9 2 2" xfId="197"/>
    <cellStyle name="표준_2008년기준_전국폐기물발생및처리현황_서식" xfId="1"/>
    <cellStyle name="하이퍼링크 2" xfId="19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45208;&#46972;&#51109;&#53552;\Desktop\04_02_2016_&#51204;&#44397;_&#49884;&#44400;&#44396;%20&#54788;&#548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가"/>
      <sheetName val="2가+나"/>
      <sheetName val="2가"/>
      <sheetName val="2나"/>
      <sheetName val="2다"/>
      <sheetName val="2라"/>
      <sheetName val="3가+나"/>
      <sheetName val="3가"/>
      <sheetName val="3나"/>
      <sheetName val="3다"/>
      <sheetName val="3라"/>
      <sheetName val="4가"/>
      <sheetName val="4나"/>
      <sheetName val="5가"/>
      <sheetName val="5나"/>
      <sheetName val="6가"/>
      <sheetName val="6나"/>
      <sheetName val="6다"/>
      <sheetName val="7가"/>
      <sheetName val="7나"/>
      <sheetName val="8가"/>
      <sheetName val="8나"/>
      <sheetName val="8다"/>
      <sheetName val="8라"/>
      <sheetName val="8마"/>
      <sheetName val="8바"/>
      <sheetName val="8사"/>
      <sheetName val="8아"/>
      <sheetName val="9가"/>
      <sheetName val="9나"/>
      <sheetName val="부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9"/>
  <sheetViews>
    <sheetView tabSelected="1" zoomScale="82" zoomScaleNormal="82"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B22" sqref="B22:B24"/>
    </sheetView>
  </sheetViews>
  <sheetFormatPr defaultRowHeight="16.5"/>
  <cols>
    <col min="1" max="1" width="7.625" style="1" customWidth="1"/>
    <col min="2" max="2" width="10.75" style="1" customWidth="1"/>
    <col min="3" max="3" width="22.25" style="1" customWidth="1"/>
    <col min="4" max="4" width="23.375" style="1" customWidth="1"/>
    <col min="5" max="5" width="14.875" style="1" customWidth="1"/>
    <col min="6" max="6" width="13.25" style="1" customWidth="1"/>
    <col min="7" max="7" width="39" style="1" customWidth="1"/>
    <col min="8" max="9" width="15.75" style="1" customWidth="1"/>
    <col min="10" max="17" width="17.75" style="1" customWidth="1"/>
    <col min="18" max="16384" width="9" style="1"/>
  </cols>
  <sheetData>
    <row r="1" spans="1:17" ht="32.450000000000003" customHeight="1">
      <c r="A1" s="2" t="s">
        <v>291</v>
      </c>
      <c r="B1" s="3"/>
      <c r="C1" s="4"/>
      <c r="D1" s="4"/>
      <c r="E1" s="5"/>
      <c r="F1" s="5"/>
      <c r="G1" s="5"/>
      <c r="H1" s="6"/>
      <c r="I1" s="7"/>
      <c r="J1" s="7"/>
      <c r="K1" s="7"/>
      <c r="L1" s="7"/>
      <c r="M1" s="7"/>
      <c r="N1" s="8"/>
      <c r="O1" s="9"/>
      <c r="P1" s="3"/>
      <c r="Q1" s="9"/>
    </row>
    <row r="2" spans="1:17">
      <c r="A2" s="10"/>
      <c r="B2" s="10"/>
      <c r="C2" s="11"/>
      <c r="D2" s="11"/>
      <c r="E2" s="11"/>
      <c r="F2" s="12"/>
      <c r="G2" s="13"/>
      <c r="H2" s="13"/>
      <c r="I2" s="14"/>
      <c r="J2" s="15"/>
      <c r="K2" s="16"/>
      <c r="L2" s="16"/>
      <c r="M2" s="17"/>
      <c r="N2" s="18"/>
      <c r="O2" s="19"/>
      <c r="P2" s="10"/>
      <c r="Q2" s="19"/>
    </row>
    <row r="3" spans="1:17" ht="17.25">
      <c r="A3" s="20" t="s">
        <v>0</v>
      </c>
      <c r="B3" s="20"/>
      <c r="C3" s="20" t="s">
        <v>1</v>
      </c>
      <c r="D3" s="20" t="s">
        <v>2</v>
      </c>
      <c r="E3" s="20" t="s">
        <v>3</v>
      </c>
      <c r="F3" s="20" t="s">
        <v>4</v>
      </c>
      <c r="G3" s="21" t="s">
        <v>5</v>
      </c>
      <c r="H3" s="20" t="s">
        <v>6</v>
      </c>
      <c r="I3" s="20" t="s">
        <v>7</v>
      </c>
      <c r="J3" s="22" t="s">
        <v>8</v>
      </c>
      <c r="K3" s="22"/>
      <c r="L3" s="22"/>
      <c r="M3" s="22"/>
      <c r="N3" s="22"/>
      <c r="O3" s="22"/>
      <c r="P3" s="22"/>
      <c r="Q3" s="20" t="s">
        <v>9</v>
      </c>
    </row>
    <row r="4" spans="1:17" ht="51.75">
      <c r="A4" s="23" t="s">
        <v>10</v>
      </c>
      <c r="B4" s="23" t="s">
        <v>11</v>
      </c>
      <c r="C4" s="20"/>
      <c r="D4" s="20"/>
      <c r="E4" s="20"/>
      <c r="F4" s="20"/>
      <c r="G4" s="21"/>
      <c r="H4" s="20"/>
      <c r="I4" s="20"/>
      <c r="J4" s="23" t="s">
        <v>12</v>
      </c>
      <c r="K4" s="23" t="s">
        <v>13</v>
      </c>
      <c r="L4" s="23" t="s">
        <v>14</v>
      </c>
      <c r="M4" s="24" t="s">
        <v>15</v>
      </c>
      <c r="N4" s="25" t="s">
        <v>16</v>
      </c>
      <c r="O4" s="23" t="s">
        <v>17</v>
      </c>
      <c r="P4" s="23" t="s">
        <v>18</v>
      </c>
      <c r="Q4" s="20"/>
    </row>
    <row r="5" spans="1:17" s="31" customFormat="1" ht="17.25">
      <c r="A5" s="26" t="s">
        <v>19</v>
      </c>
      <c r="B5" s="26" t="s">
        <v>20</v>
      </c>
      <c r="C5" s="27">
        <f>C6+C9+C14+C17+C21+C27+C31+C35+C46</f>
        <v>32</v>
      </c>
      <c r="D5" s="26"/>
      <c r="E5" s="26"/>
      <c r="F5" s="26"/>
      <c r="G5" s="26"/>
      <c r="H5" s="26"/>
      <c r="I5" s="26"/>
      <c r="J5" s="28">
        <f>J6+J9+J14+J17+J21+J27+J31+J35+J46</f>
        <v>2324939</v>
      </c>
      <c r="K5" s="28">
        <f t="shared" ref="K5:Q5" si="0">K6+K9+K14+K17+K21+K27+K31+K35+K46</f>
        <v>45281312</v>
      </c>
      <c r="L5" s="28">
        <f t="shared" si="0"/>
        <v>31632615</v>
      </c>
      <c r="M5" s="28">
        <f t="shared" si="0"/>
        <v>13648697</v>
      </c>
      <c r="N5" s="29"/>
      <c r="O5" s="28">
        <f t="shared" si="0"/>
        <v>610805</v>
      </c>
      <c r="P5" s="30">
        <f t="shared" si="0"/>
        <v>394</v>
      </c>
      <c r="Q5" s="28">
        <f t="shared" si="0"/>
        <v>5178712.9700000007</v>
      </c>
    </row>
    <row r="6" spans="1:17" s="31" customFormat="1">
      <c r="A6" s="32" t="s">
        <v>21</v>
      </c>
      <c r="B6" s="33" t="s">
        <v>22</v>
      </c>
      <c r="C6" s="34">
        <f>COUNTA(C7:C8)</f>
        <v>2</v>
      </c>
      <c r="D6" s="35"/>
      <c r="E6" s="36"/>
      <c r="F6" s="37"/>
      <c r="G6" s="35"/>
      <c r="H6" s="35"/>
      <c r="I6" s="37"/>
      <c r="J6" s="38">
        <f>J7+J8</f>
        <v>241865</v>
      </c>
      <c r="K6" s="38">
        <f t="shared" ref="K6:Q6" si="1">K7+K8</f>
        <v>3811148</v>
      </c>
      <c r="L6" s="38">
        <f t="shared" si="1"/>
        <v>2229055</v>
      </c>
      <c r="M6" s="38">
        <f t="shared" si="1"/>
        <v>1582093</v>
      </c>
      <c r="N6" s="38"/>
      <c r="O6" s="38">
        <f t="shared" si="1"/>
        <v>107300</v>
      </c>
      <c r="P6" s="39">
        <f t="shared" si="1"/>
        <v>28</v>
      </c>
      <c r="Q6" s="38">
        <f t="shared" si="1"/>
        <v>518966.6</v>
      </c>
    </row>
    <row r="7" spans="1:17" s="31" customFormat="1" ht="33">
      <c r="A7" s="40"/>
      <c r="B7" s="33" t="s">
        <v>23</v>
      </c>
      <c r="C7" s="34" t="s">
        <v>24</v>
      </c>
      <c r="D7" s="37" t="s">
        <v>25</v>
      </c>
      <c r="E7" s="41" t="s">
        <v>26</v>
      </c>
      <c r="F7" s="42" t="s">
        <v>27</v>
      </c>
      <c r="G7" s="42" t="s">
        <v>28</v>
      </c>
      <c r="H7" s="43" t="s">
        <v>29</v>
      </c>
      <c r="I7" s="42" t="s">
        <v>30</v>
      </c>
      <c r="J7" s="38">
        <v>204581</v>
      </c>
      <c r="K7" s="38">
        <v>2939146</v>
      </c>
      <c r="L7" s="38">
        <v>1508504</v>
      </c>
      <c r="M7" s="44">
        <f>K7-L7</f>
        <v>1430642</v>
      </c>
      <c r="N7" s="45" t="s">
        <v>31</v>
      </c>
      <c r="O7" s="38">
        <v>88900</v>
      </c>
      <c r="P7" s="39">
        <v>14</v>
      </c>
      <c r="Q7" s="38">
        <v>436782</v>
      </c>
    </row>
    <row r="8" spans="1:17" s="31" customFormat="1" ht="33">
      <c r="A8" s="46"/>
      <c r="B8" s="47" t="s">
        <v>32</v>
      </c>
      <c r="C8" s="48" t="s">
        <v>33</v>
      </c>
      <c r="D8" s="47" t="s">
        <v>34</v>
      </c>
      <c r="E8" s="47" t="s">
        <v>35</v>
      </c>
      <c r="F8" s="47" t="s">
        <v>36</v>
      </c>
      <c r="G8" s="47" t="s">
        <v>37</v>
      </c>
      <c r="H8" s="48" t="s">
        <v>38</v>
      </c>
      <c r="I8" s="49" t="s">
        <v>30</v>
      </c>
      <c r="J8" s="50">
        <v>37284</v>
      </c>
      <c r="K8" s="50">
        <v>872002</v>
      </c>
      <c r="L8" s="50">
        <v>720551</v>
      </c>
      <c r="M8" s="51">
        <f>K8-L8</f>
        <v>151451</v>
      </c>
      <c r="N8" s="52" t="s">
        <v>39</v>
      </c>
      <c r="O8" s="50">
        <v>18400</v>
      </c>
      <c r="P8" s="53">
        <v>14</v>
      </c>
      <c r="Q8" s="54">
        <v>82184.600000000006</v>
      </c>
    </row>
    <row r="9" spans="1:17" s="31" customFormat="1">
      <c r="A9" s="55" t="s">
        <v>40</v>
      </c>
      <c r="B9" s="33" t="s">
        <v>22</v>
      </c>
      <c r="C9" s="34">
        <f>COUNTA(C10:C13)</f>
        <v>4</v>
      </c>
      <c r="D9" s="56"/>
      <c r="E9" s="36"/>
      <c r="F9" s="57"/>
      <c r="G9" s="58"/>
      <c r="H9" s="57"/>
      <c r="I9" s="57"/>
      <c r="J9" s="59">
        <f>SUM(J10:J13)</f>
        <v>335075</v>
      </c>
      <c r="K9" s="59">
        <f>SUM(K10:K13)</f>
        <v>5475896</v>
      </c>
      <c r="L9" s="59">
        <f>SUM(L10:L13)</f>
        <v>4613668</v>
      </c>
      <c r="M9" s="60">
        <f>SUM(M10:M13)</f>
        <v>862228</v>
      </c>
      <c r="N9" s="45"/>
      <c r="O9" s="59">
        <f>SUM(O10:O13)</f>
        <v>78149</v>
      </c>
      <c r="P9" s="61">
        <f>SUM(P10:P13)</f>
        <v>31</v>
      </c>
      <c r="Q9" s="59">
        <f>SUM(Q10:Q13)</f>
        <v>538027</v>
      </c>
    </row>
    <row r="10" spans="1:17" s="31" customFormat="1" ht="33">
      <c r="A10" s="62"/>
      <c r="B10" s="55" t="s">
        <v>41</v>
      </c>
      <c r="C10" s="63" t="s">
        <v>42</v>
      </c>
      <c r="D10" s="63" t="s">
        <v>43</v>
      </c>
      <c r="E10" s="64" t="s">
        <v>44</v>
      </c>
      <c r="F10" s="63" t="s">
        <v>45</v>
      </c>
      <c r="G10" s="63" t="s">
        <v>46</v>
      </c>
      <c r="H10" s="63" t="s">
        <v>47</v>
      </c>
      <c r="I10" s="63" t="s">
        <v>48</v>
      </c>
      <c r="J10" s="65">
        <v>62620</v>
      </c>
      <c r="K10" s="65">
        <v>1194920</v>
      </c>
      <c r="L10" s="65">
        <v>905597</v>
      </c>
      <c r="M10" s="60">
        <f>K10-L10</f>
        <v>289323</v>
      </c>
      <c r="N10" s="66" t="s">
        <v>49</v>
      </c>
      <c r="O10" s="65">
        <v>26809</v>
      </c>
      <c r="P10" s="67">
        <v>10</v>
      </c>
      <c r="Q10" s="65">
        <v>189648</v>
      </c>
    </row>
    <row r="11" spans="1:17" s="31" customFormat="1" ht="33">
      <c r="A11" s="62"/>
      <c r="B11" s="68"/>
      <c r="C11" s="63" t="s">
        <v>50</v>
      </c>
      <c r="D11" s="63" t="s">
        <v>51</v>
      </c>
      <c r="E11" s="64" t="s">
        <v>52</v>
      </c>
      <c r="F11" s="63" t="s">
        <v>53</v>
      </c>
      <c r="G11" s="63" t="s">
        <v>54</v>
      </c>
      <c r="H11" s="63" t="s">
        <v>55</v>
      </c>
      <c r="I11" s="63" t="s">
        <v>48</v>
      </c>
      <c r="J11" s="65">
        <v>184316</v>
      </c>
      <c r="K11" s="65">
        <v>3207444</v>
      </c>
      <c r="L11" s="65">
        <v>2682865</v>
      </c>
      <c r="M11" s="60">
        <f>K11-L11</f>
        <v>524579</v>
      </c>
      <c r="N11" s="66" t="s">
        <v>56</v>
      </c>
      <c r="O11" s="65">
        <v>30000</v>
      </c>
      <c r="P11" s="67">
        <v>3</v>
      </c>
      <c r="Q11" s="65">
        <v>192917</v>
      </c>
    </row>
    <row r="12" spans="1:17" s="31" customFormat="1" ht="33">
      <c r="A12" s="62"/>
      <c r="B12" s="55" t="s">
        <v>57</v>
      </c>
      <c r="C12" s="63" t="s">
        <v>58</v>
      </c>
      <c r="D12" s="63" t="s">
        <v>59</v>
      </c>
      <c r="E12" s="64" t="s">
        <v>60</v>
      </c>
      <c r="F12" s="63" t="s">
        <v>61</v>
      </c>
      <c r="G12" s="63" t="s">
        <v>62</v>
      </c>
      <c r="H12" s="63" t="s">
        <v>63</v>
      </c>
      <c r="I12" s="63" t="s">
        <v>48</v>
      </c>
      <c r="J12" s="65">
        <v>74796</v>
      </c>
      <c r="K12" s="65">
        <v>968103</v>
      </c>
      <c r="L12" s="65">
        <v>919777</v>
      </c>
      <c r="M12" s="60">
        <f>K12-L12</f>
        <v>48326</v>
      </c>
      <c r="N12" s="66" t="s">
        <v>64</v>
      </c>
      <c r="O12" s="65">
        <v>20600</v>
      </c>
      <c r="P12" s="67">
        <v>17</v>
      </c>
      <c r="Q12" s="65">
        <v>155462</v>
      </c>
    </row>
    <row r="13" spans="1:17" s="31" customFormat="1" ht="33">
      <c r="A13" s="68"/>
      <c r="B13" s="68"/>
      <c r="C13" s="63" t="s">
        <v>65</v>
      </c>
      <c r="D13" s="63" t="s">
        <v>66</v>
      </c>
      <c r="E13" s="64" t="s">
        <v>67</v>
      </c>
      <c r="F13" s="63" t="s">
        <v>68</v>
      </c>
      <c r="G13" s="63" t="s">
        <v>69</v>
      </c>
      <c r="H13" s="63" t="s">
        <v>70</v>
      </c>
      <c r="I13" s="63" t="s">
        <v>71</v>
      </c>
      <c r="J13" s="65">
        <v>13343</v>
      </c>
      <c r="K13" s="65">
        <v>105429</v>
      </c>
      <c r="L13" s="65">
        <v>105429</v>
      </c>
      <c r="M13" s="60">
        <f>K13-L13</f>
        <v>0</v>
      </c>
      <c r="N13" s="66" t="s">
        <v>72</v>
      </c>
      <c r="O13" s="65">
        <v>740</v>
      </c>
      <c r="P13" s="67">
        <v>1</v>
      </c>
      <c r="Q13" s="65">
        <v>0</v>
      </c>
    </row>
    <row r="14" spans="1:17" s="31" customFormat="1">
      <c r="A14" s="69" t="s">
        <v>73</v>
      </c>
      <c r="B14" s="33" t="s">
        <v>22</v>
      </c>
      <c r="C14" s="34">
        <f>COUNTA(C15:C16)</f>
        <v>2</v>
      </c>
      <c r="D14" s="37"/>
      <c r="E14" s="36"/>
      <c r="F14" s="37"/>
      <c r="G14" s="70"/>
      <c r="H14" s="37"/>
      <c r="I14" s="37"/>
      <c r="J14" s="59">
        <f>SUM(J15:J16)</f>
        <v>172594</v>
      </c>
      <c r="K14" s="59">
        <f>SUM(K15:K16)</f>
        <v>3121475</v>
      </c>
      <c r="L14" s="59">
        <f>SUM(L15:L16)</f>
        <v>2948410</v>
      </c>
      <c r="M14" s="60">
        <f>SUM(M15:M16)</f>
        <v>173065</v>
      </c>
      <c r="N14" s="71"/>
      <c r="O14" s="59">
        <f>SUM(O15:O16)</f>
        <v>20900</v>
      </c>
      <c r="P14" s="61">
        <f>SUM(P15:P16)</f>
        <v>12</v>
      </c>
      <c r="Q14" s="59">
        <f>SUM(Q15:Q16)</f>
        <v>365033.6</v>
      </c>
    </row>
    <row r="15" spans="1:17" s="31" customFormat="1" ht="33">
      <c r="A15" s="72"/>
      <c r="B15" s="32" t="s">
        <v>74</v>
      </c>
      <c r="C15" s="64" t="s">
        <v>75</v>
      </c>
      <c r="D15" s="64" t="s">
        <v>76</v>
      </c>
      <c r="E15" s="64" t="s">
        <v>77</v>
      </c>
      <c r="F15" s="64" t="s">
        <v>78</v>
      </c>
      <c r="G15" s="64" t="s">
        <v>79</v>
      </c>
      <c r="H15" s="64" t="s">
        <v>80</v>
      </c>
      <c r="I15" s="64" t="s">
        <v>81</v>
      </c>
      <c r="J15" s="65">
        <v>155124</v>
      </c>
      <c r="K15" s="65">
        <v>2877775</v>
      </c>
      <c r="L15" s="65">
        <v>2851572</v>
      </c>
      <c r="M15" s="60">
        <f>K15-L15</f>
        <v>26203</v>
      </c>
      <c r="N15" s="67" t="s">
        <v>82</v>
      </c>
      <c r="O15" s="73">
        <v>15100</v>
      </c>
      <c r="P15" s="74">
        <v>9</v>
      </c>
      <c r="Q15" s="65">
        <v>346912</v>
      </c>
    </row>
    <row r="16" spans="1:17" s="31" customFormat="1" ht="33">
      <c r="A16" s="75"/>
      <c r="B16" s="46"/>
      <c r="C16" s="64" t="s">
        <v>83</v>
      </c>
      <c r="D16" s="47" t="s">
        <v>84</v>
      </c>
      <c r="E16" s="48" t="s">
        <v>85</v>
      </c>
      <c r="F16" s="64" t="s">
        <v>86</v>
      </c>
      <c r="G16" s="64" t="s">
        <v>87</v>
      </c>
      <c r="H16" s="64" t="s">
        <v>88</v>
      </c>
      <c r="I16" s="64" t="s">
        <v>81</v>
      </c>
      <c r="J16" s="65">
        <v>17470</v>
      </c>
      <c r="K16" s="65">
        <v>243700</v>
      </c>
      <c r="L16" s="65">
        <v>96838</v>
      </c>
      <c r="M16" s="60">
        <f>K16-L16</f>
        <v>146862</v>
      </c>
      <c r="N16" s="67" t="s">
        <v>89</v>
      </c>
      <c r="O16" s="73">
        <v>5800</v>
      </c>
      <c r="P16" s="74">
        <v>3</v>
      </c>
      <c r="Q16" s="65">
        <v>18121.599999999999</v>
      </c>
    </row>
    <row r="17" spans="1:17" s="31" customFormat="1">
      <c r="A17" s="69" t="s">
        <v>90</v>
      </c>
      <c r="B17" s="33" t="s">
        <v>22</v>
      </c>
      <c r="C17" s="34">
        <f>COUNTA(C18:C20)</f>
        <v>3</v>
      </c>
      <c r="D17" s="37"/>
      <c r="E17" s="36"/>
      <c r="F17" s="37"/>
      <c r="G17" s="70"/>
      <c r="H17" s="37"/>
      <c r="I17" s="37"/>
      <c r="J17" s="59">
        <f>SUM(J18:J20)</f>
        <v>159967</v>
      </c>
      <c r="K17" s="59">
        <f>SUM(K18:K20)</f>
        <v>2300746</v>
      </c>
      <c r="L17" s="59">
        <f>SUM(L18:L20)</f>
        <v>2021164</v>
      </c>
      <c r="M17" s="76">
        <f>SUM(M18:M20)</f>
        <v>279582</v>
      </c>
      <c r="N17" s="77"/>
      <c r="O17" s="59">
        <f>SUM(O18:O20)</f>
        <v>79000</v>
      </c>
      <c r="P17" s="61">
        <f>SUM(P18:P20)</f>
        <v>30</v>
      </c>
      <c r="Q17" s="59">
        <f>SUM(Q18:Q20)</f>
        <v>368642.27</v>
      </c>
    </row>
    <row r="18" spans="1:17" s="31" customFormat="1" ht="33">
      <c r="A18" s="72"/>
      <c r="B18" s="47" t="s">
        <v>91</v>
      </c>
      <c r="C18" s="64" t="s">
        <v>92</v>
      </c>
      <c r="D18" s="78" t="s">
        <v>93</v>
      </c>
      <c r="E18" s="78" t="s">
        <v>94</v>
      </c>
      <c r="F18" s="64" t="s">
        <v>95</v>
      </c>
      <c r="G18" s="79" t="s">
        <v>96</v>
      </c>
      <c r="H18" s="64" t="s">
        <v>97</v>
      </c>
      <c r="I18" s="78" t="s">
        <v>81</v>
      </c>
      <c r="J18" s="80">
        <v>107017</v>
      </c>
      <c r="K18" s="80">
        <v>1512488</v>
      </c>
      <c r="L18" s="80">
        <v>1391408</v>
      </c>
      <c r="M18" s="76">
        <f>K18-L18</f>
        <v>121080</v>
      </c>
      <c r="N18" s="81" t="s">
        <v>98</v>
      </c>
      <c r="O18" s="80">
        <v>52000</v>
      </c>
      <c r="P18" s="82">
        <v>15</v>
      </c>
      <c r="Q18" s="65">
        <v>350845.27</v>
      </c>
    </row>
    <row r="19" spans="1:17" s="31" customFormat="1" ht="33">
      <c r="A19" s="72"/>
      <c r="B19" s="47" t="s">
        <v>99</v>
      </c>
      <c r="C19" s="64" t="s">
        <v>100</v>
      </c>
      <c r="D19" s="83" t="s">
        <v>101</v>
      </c>
      <c r="E19" s="64" t="s">
        <v>102</v>
      </c>
      <c r="F19" s="64" t="s">
        <v>103</v>
      </c>
      <c r="G19" s="64" t="s">
        <v>104</v>
      </c>
      <c r="H19" s="64" t="s">
        <v>105</v>
      </c>
      <c r="I19" s="64" t="s">
        <v>81</v>
      </c>
      <c r="J19" s="84">
        <v>35188</v>
      </c>
      <c r="K19" s="84">
        <v>528800</v>
      </c>
      <c r="L19" s="84">
        <v>377812</v>
      </c>
      <c r="M19" s="76">
        <f>K19-L19</f>
        <v>150988</v>
      </c>
      <c r="N19" s="85" t="s">
        <v>106</v>
      </c>
      <c r="O19" s="84">
        <v>15000</v>
      </c>
      <c r="P19" s="86">
        <v>15</v>
      </c>
      <c r="Q19" s="84">
        <v>17797</v>
      </c>
    </row>
    <row r="20" spans="1:17" s="31" customFormat="1" ht="33">
      <c r="A20" s="75"/>
      <c r="B20" s="47" t="s">
        <v>107</v>
      </c>
      <c r="C20" s="64" t="s">
        <v>108</v>
      </c>
      <c r="D20" s="64" t="s">
        <v>109</v>
      </c>
      <c r="E20" s="64" t="s">
        <v>110</v>
      </c>
      <c r="F20" s="64" t="s">
        <v>111</v>
      </c>
      <c r="G20" s="64" t="s">
        <v>112</v>
      </c>
      <c r="H20" s="64"/>
      <c r="I20" s="64" t="s">
        <v>48</v>
      </c>
      <c r="J20" s="65">
        <v>17762</v>
      </c>
      <c r="K20" s="65">
        <v>259458</v>
      </c>
      <c r="L20" s="65">
        <v>251944</v>
      </c>
      <c r="M20" s="76">
        <f>K20-L20</f>
        <v>7514</v>
      </c>
      <c r="N20" s="87" t="s">
        <v>113</v>
      </c>
      <c r="O20" s="65">
        <v>12000</v>
      </c>
      <c r="P20" s="67">
        <v>0</v>
      </c>
      <c r="Q20" s="65">
        <v>0</v>
      </c>
    </row>
    <row r="21" spans="1:17" s="31" customFormat="1">
      <c r="A21" s="69" t="s">
        <v>114</v>
      </c>
      <c r="B21" s="33" t="s">
        <v>22</v>
      </c>
      <c r="C21" s="34">
        <f>COUNTA(C22:C26)</f>
        <v>3</v>
      </c>
      <c r="D21" s="37"/>
      <c r="E21" s="36"/>
      <c r="F21" s="37"/>
      <c r="G21" s="70"/>
      <c r="H21" s="37"/>
      <c r="I21" s="37"/>
      <c r="J21" s="59">
        <f>SUM(J22:J26)</f>
        <v>137133</v>
      </c>
      <c r="K21" s="59">
        <f>SUM(K22:K26)</f>
        <v>3897896</v>
      </c>
      <c r="L21" s="59">
        <f>SUM(L22:L26)</f>
        <v>2269687</v>
      </c>
      <c r="M21" s="59">
        <f>SUM(M22:M26)</f>
        <v>1628209</v>
      </c>
      <c r="N21" s="77"/>
      <c r="O21" s="38">
        <f>SUM(O22:O26)</f>
        <v>83485</v>
      </c>
      <c r="P21" s="61">
        <f>SUM(P22:P26)</f>
        <v>17</v>
      </c>
      <c r="Q21" s="59">
        <f>SUM(Q22:Q26)</f>
        <v>585067</v>
      </c>
    </row>
    <row r="22" spans="1:17" s="31" customFormat="1" ht="33">
      <c r="A22" s="72"/>
      <c r="B22" s="69" t="s">
        <v>115</v>
      </c>
      <c r="C22" s="88" t="s">
        <v>116</v>
      </c>
      <c r="D22" s="89" t="s">
        <v>117</v>
      </c>
      <c r="E22" s="64" t="s">
        <v>118</v>
      </c>
      <c r="F22" s="90" t="s">
        <v>119</v>
      </c>
      <c r="G22" s="91" t="s">
        <v>120</v>
      </c>
      <c r="H22" s="91" t="s">
        <v>121</v>
      </c>
      <c r="I22" s="91" t="s">
        <v>122</v>
      </c>
      <c r="J22" s="65">
        <v>44258</v>
      </c>
      <c r="K22" s="65">
        <v>1724946</v>
      </c>
      <c r="L22" s="65">
        <v>1701663</v>
      </c>
      <c r="M22" s="51">
        <f>K22-L22</f>
        <v>23283</v>
      </c>
      <c r="N22" s="85" t="s">
        <v>123</v>
      </c>
      <c r="O22" s="54">
        <v>26055</v>
      </c>
      <c r="P22" s="92">
        <v>7</v>
      </c>
      <c r="Q22" s="65">
        <v>153872</v>
      </c>
    </row>
    <row r="23" spans="1:17" s="31" customFormat="1" ht="27">
      <c r="A23" s="72"/>
      <c r="B23" s="72"/>
      <c r="C23" s="93"/>
      <c r="D23" s="94" t="s">
        <v>124</v>
      </c>
      <c r="E23" s="64" t="s">
        <v>125</v>
      </c>
      <c r="F23" s="95"/>
      <c r="G23" s="91" t="s">
        <v>126</v>
      </c>
      <c r="H23" s="91" t="s">
        <v>121</v>
      </c>
      <c r="I23" s="96" t="s">
        <v>122</v>
      </c>
      <c r="J23" s="97">
        <v>39113</v>
      </c>
      <c r="K23" s="65">
        <v>1144700</v>
      </c>
      <c r="L23" s="65">
        <v>410754</v>
      </c>
      <c r="M23" s="51">
        <f>K23-L23</f>
        <v>733946</v>
      </c>
      <c r="N23" s="85" t="s">
        <v>127</v>
      </c>
      <c r="O23" s="98">
        <v>28337</v>
      </c>
      <c r="P23" s="99"/>
      <c r="Q23" s="65">
        <v>401578</v>
      </c>
    </row>
    <row r="24" spans="1:17" s="31" customFormat="1" ht="33">
      <c r="A24" s="72"/>
      <c r="B24" s="75"/>
      <c r="C24" s="100"/>
      <c r="D24" s="89" t="s">
        <v>128</v>
      </c>
      <c r="E24" s="64" t="s">
        <v>129</v>
      </c>
      <c r="F24" s="101"/>
      <c r="G24" s="91" t="s">
        <v>130</v>
      </c>
      <c r="H24" s="91" t="s">
        <v>121</v>
      </c>
      <c r="I24" s="96" t="s">
        <v>122</v>
      </c>
      <c r="J24" s="65">
        <v>26998</v>
      </c>
      <c r="K24" s="65">
        <v>735100</v>
      </c>
      <c r="L24" s="65">
        <v>0</v>
      </c>
      <c r="M24" s="51">
        <f>K24-L24</f>
        <v>735100</v>
      </c>
      <c r="N24" s="85" t="s">
        <v>131</v>
      </c>
      <c r="O24" s="54">
        <v>18093</v>
      </c>
      <c r="P24" s="102"/>
      <c r="Q24" s="65">
        <v>0</v>
      </c>
    </row>
    <row r="25" spans="1:17" s="31" customFormat="1">
      <c r="A25" s="72"/>
      <c r="B25" s="47" t="s">
        <v>132</v>
      </c>
      <c r="C25" s="96" t="s">
        <v>133</v>
      </c>
      <c r="D25" s="89" t="s">
        <v>134</v>
      </c>
      <c r="E25" s="64" t="s">
        <v>135</v>
      </c>
      <c r="F25" s="96" t="s">
        <v>136</v>
      </c>
      <c r="G25" s="91" t="s">
        <v>137</v>
      </c>
      <c r="H25" s="91" t="s">
        <v>138</v>
      </c>
      <c r="I25" s="103" t="s">
        <v>48</v>
      </c>
      <c r="J25" s="65">
        <v>22279</v>
      </c>
      <c r="K25" s="65">
        <v>248150</v>
      </c>
      <c r="L25" s="65">
        <v>112270</v>
      </c>
      <c r="M25" s="104">
        <f>K25-L25</f>
        <v>135880</v>
      </c>
      <c r="N25" s="87" t="s">
        <v>139</v>
      </c>
      <c r="O25" s="105">
        <v>11000</v>
      </c>
      <c r="P25" s="67">
        <v>5</v>
      </c>
      <c r="Q25" s="65">
        <v>29617</v>
      </c>
    </row>
    <row r="26" spans="1:17" s="31" customFormat="1" ht="33">
      <c r="A26" s="75"/>
      <c r="B26" s="47" t="s">
        <v>140</v>
      </c>
      <c r="C26" s="106" t="s">
        <v>141</v>
      </c>
      <c r="D26" s="107" t="s">
        <v>142</v>
      </c>
      <c r="E26" s="108" t="s">
        <v>143</v>
      </c>
      <c r="F26" s="108" t="s">
        <v>144</v>
      </c>
      <c r="G26" s="106" t="s">
        <v>145</v>
      </c>
      <c r="H26" s="106" t="s">
        <v>146</v>
      </c>
      <c r="I26" s="109" t="s">
        <v>147</v>
      </c>
      <c r="J26" s="110">
        <v>4485</v>
      </c>
      <c r="K26" s="111">
        <v>45000</v>
      </c>
      <c r="L26" s="111">
        <v>45000</v>
      </c>
      <c r="M26" s="104">
        <f>K26-L26</f>
        <v>0</v>
      </c>
      <c r="N26" s="112" t="s">
        <v>148</v>
      </c>
      <c r="O26" s="112" t="s">
        <v>149</v>
      </c>
      <c r="P26" s="113">
        <v>5</v>
      </c>
      <c r="Q26" s="114">
        <v>0</v>
      </c>
    </row>
    <row r="27" spans="1:17" s="31" customFormat="1">
      <c r="A27" s="69" t="s">
        <v>150</v>
      </c>
      <c r="B27" s="33" t="s">
        <v>22</v>
      </c>
      <c r="C27" s="34">
        <f>COUNTA(C28:C30)</f>
        <v>3</v>
      </c>
      <c r="D27" s="115"/>
      <c r="E27" s="36"/>
      <c r="F27" s="115"/>
      <c r="G27" s="116"/>
      <c r="H27" s="115"/>
      <c r="I27" s="115"/>
      <c r="J27" s="59">
        <f>SUM(J28:J30)</f>
        <v>157469</v>
      </c>
      <c r="K27" s="59">
        <f>SUM(K28:K30)</f>
        <v>2629998</v>
      </c>
      <c r="L27" s="59">
        <f>SUM(L28:L30)</f>
        <v>2472399</v>
      </c>
      <c r="M27" s="76">
        <f>SUM(M28:M30)</f>
        <v>157599</v>
      </c>
      <c r="N27" s="77"/>
      <c r="O27" s="59">
        <f>SUM(O28:O30)</f>
        <v>42095</v>
      </c>
      <c r="P27" s="61">
        <f>SUM(P28:P30)</f>
        <v>30</v>
      </c>
      <c r="Q27" s="59">
        <f>SUM(Q28:Q30)</f>
        <v>139267</v>
      </c>
    </row>
    <row r="28" spans="1:17" s="31" customFormat="1" ht="33">
      <c r="A28" s="72"/>
      <c r="B28" s="47" t="s">
        <v>151</v>
      </c>
      <c r="C28" s="64" t="s">
        <v>152</v>
      </c>
      <c r="D28" s="117" t="s">
        <v>153</v>
      </c>
      <c r="E28" s="118" t="s">
        <v>154</v>
      </c>
      <c r="F28" s="64" t="s">
        <v>155</v>
      </c>
      <c r="G28" s="64" t="s">
        <v>156</v>
      </c>
      <c r="H28" s="64" t="s">
        <v>157</v>
      </c>
      <c r="I28" s="64" t="s">
        <v>158</v>
      </c>
      <c r="J28" s="65">
        <v>114627</v>
      </c>
      <c r="K28" s="65">
        <v>1807789</v>
      </c>
      <c r="L28" s="65">
        <v>1683700</v>
      </c>
      <c r="M28" s="76">
        <f>K28-L28</f>
        <v>124089</v>
      </c>
      <c r="N28" s="87">
        <v>2017</v>
      </c>
      <c r="O28" s="65">
        <v>32400</v>
      </c>
      <c r="P28" s="67">
        <v>16</v>
      </c>
      <c r="Q28" s="65">
        <v>115436</v>
      </c>
    </row>
    <row r="29" spans="1:17" s="31" customFormat="1" ht="33">
      <c r="A29" s="72"/>
      <c r="B29" s="47" t="s">
        <v>159</v>
      </c>
      <c r="C29" s="96" t="s">
        <v>160</v>
      </c>
      <c r="D29" s="119" t="s">
        <v>161</v>
      </c>
      <c r="E29" s="96" t="s">
        <v>162</v>
      </c>
      <c r="F29" s="96" t="s">
        <v>163</v>
      </c>
      <c r="G29" s="96" t="s">
        <v>164</v>
      </c>
      <c r="H29" s="91" t="s">
        <v>165</v>
      </c>
      <c r="I29" s="64" t="s">
        <v>158</v>
      </c>
      <c r="J29" s="120">
        <v>17342</v>
      </c>
      <c r="K29" s="120">
        <v>265219</v>
      </c>
      <c r="L29" s="65">
        <v>265219</v>
      </c>
      <c r="M29" s="76">
        <f>K29-L29</f>
        <v>0</v>
      </c>
      <c r="N29" s="121" t="s">
        <v>166</v>
      </c>
      <c r="O29" s="120">
        <v>1495</v>
      </c>
      <c r="P29" s="122">
        <v>9</v>
      </c>
      <c r="Q29" s="65">
        <v>23831</v>
      </c>
    </row>
    <row r="30" spans="1:17" s="31" customFormat="1" ht="33">
      <c r="A30" s="75"/>
      <c r="B30" s="47" t="s">
        <v>167</v>
      </c>
      <c r="C30" s="64" t="s">
        <v>168</v>
      </c>
      <c r="D30" s="64" t="s">
        <v>169</v>
      </c>
      <c r="E30" s="118" t="s">
        <v>170</v>
      </c>
      <c r="F30" s="64" t="s">
        <v>171</v>
      </c>
      <c r="G30" s="64" t="s">
        <v>172</v>
      </c>
      <c r="H30" s="64" t="s">
        <v>173</v>
      </c>
      <c r="I30" s="64" t="s">
        <v>158</v>
      </c>
      <c r="J30" s="65">
        <v>25500</v>
      </c>
      <c r="K30" s="65">
        <v>556990</v>
      </c>
      <c r="L30" s="65">
        <v>523480</v>
      </c>
      <c r="M30" s="76">
        <f>K30-L30</f>
        <v>33510</v>
      </c>
      <c r="N30" s="87" t="s">
        <v>174</v>
      </c>
      <c r="O30" s="65">
        <v>8200</v>
      </c>
      <c r="P30" s="67">
        <v>5</v>
      </c>
      <c r="Q30" s="65">
        <v>0</v>
      </c>
    </row>
    <row r="31" spans="1:17" s="31" customFormat="1" ht="17.25">
      <c r="A31" s="123" t="s">
        <v>175</v>
      </c>
      <c r="B31" s="124" t="s">
        <v>22</v>
      </c>
      <c r="C31" s="125">
        <f>COUNTA(C32:C34)</f>
        <v>3</v>
      </c>
      <c r="D31" s="126"/>
      <c r="E31" s="127"/>
      <c r="F31" s="126"/>
      <c r="G31" s="128"/>
      <c r="H31" s="126"/>
      <c r="I31" s="126"/>
      <c r="J31" s="129">
        <f>SUM(J32:J34)</f>
        <v>241990</v>
      </c>
      <c r="K31" s="129">
        <f t="shared" ref="K31:M31" si="2">SUM(K32:K34)</f>
        <v>2655922</v>
      </c>
      <c r="L31" s="129">
        <f t="shared" si="2"/>
        <v>2354785</v>
      </c>
      <c r="M31" s="129">
        <f t="shared" si="2"/>
        <v>301137</v>
      </c>
      <c r="N31" s="130"/>
      <c r="O31" s="129">
        <f>SUM(O32:O34)</f>
        <v>15551</v>
      </c>
      <c r="P31" s="131">
        <f>SUM(P32:P34)</f>
        <v>19</v>
      </c>
      <c r="Q31" s="129">
        <f>SUM(Q32:Q34)</f>
        <v>87108</v>
      </c>
    </row>
    <row r="32" spans="1:17" s="31" customFormat="1" ht="34.5">
      <c r="A32" s="132"/>
      <c r="B32" s="123" t="s">
        <v>176</v>
      </c>
      <c r="C32" s="133" t="s">
        <v>177</v>
      </c>
      <c r="D32" s="133" t="s">
        <v>178</v>
      </c>
      <c r="E32" s="133" t="s">
        <v>179</v>
      </c>
      <c r="F32" s="133" t="s">
        <v>180</v>
      </c>
      <c r="G32" s="133" t="s">
        <v>181</v>
      </c>
      <c r="H32" s="133" t="s">
        <v>182</v>
      </c>
      <c r="I32" s="133" t="s">
        <v>183</v>
      </c>
      <c r="J32" s="134">
        <v>42471</v>
      </c>
      <c r="K32" s="134">
        <v>590640</v>
      </c>
      <c r="L32" s="134">
        <v>590640</v>
      </c>
      <c r="M32" s="135">
        <f>K32-L32</f>
        <v>0</v>
      </c>
      <c r="N32" s="136" t="s">
        <v>184</v>
      </c>
      <c r="O32" s="134">
        <v>5500</v>
      </c>
      <c r="P32" s="137">
        <v>6</v>
      </c>
      <c r="Q32" s="134">
        <v>2210</v>
      </c>
    </row>
    <row r="33" spans="1:17" s="31" customFormat="1" ht="34.5">
      <c r="A33" s="132"/>
      <c r="B33" s="138"/>
      <c r="C33" s="133" t="s">
        <v>185</v>
      </c>
      <c r="D33" s="133" t="s">
        <v>186</v>
      </c>
      <c r="E33" s="133" t="s">
        <v>187</v>
      </c>
      <c r="F33" s="133" t="s">
        <v>188</v>
      </c>
      <c r="G33" s="133" t="s">
        <v>189</v>
      </c>
      <c r="H33" s="133" t="s">
        <v>190</v>
      </c>
      <c r="I33" s="133" t="s">
        <v>183</v>
      </c>
      <c r="J33" s="134">
        <v>52714</v>
      </c>
      <c r="K33" s="134">
        <v>1027313</v>
      </c>
      <c r="L33" s="134">
        <v>924632</v>
      </c>
      <c r="M33" s="135">
        <f>K33-L33</f>
        <v>102681</v>
      </c>
      <c r="N33" s="136" t="s">
        <v>191</v>
      </c>
      <c r="O33" s="134">
        <v>8351</v>
      </c>
      <c r="P33" s="137">
        <v>6</v>
      </c>
      <c r="Q33" s="134">
        <v>84898</v>
      </c>
    </row>
    <row r="34" spans="1:17" s="31" customFormat="1" ht="33">
      <c r="A34" s="138"/>
      <c r="B34" s="139" t="s">
        <v>192</v>
      </c>
      <c r="C34" s="64" t="s">
        <v>193</v>
      </c>
      <c r="D34" s="64" t="s">
        <v>194</v>
      </c>
      <c r="E34" s="64" t="s">
        <v>195</v>
      </c>
      <c r="F34" s="64" t="s">
        <v>196</v>
      </c>
      <c r="G34" s="64" t="s">
        <v>197</v>
      </c>
      <c r="H34" s="64" t="s">
        <v>198</v>
      </c>
      <c r="I34" s="64" t="s">
        <v>81</v>
      </c>
      <c r="J34" s="65">
        <v>146805</v>
      </c>
      <c r="K34" s="65">
        <v>1037969</v>
      </c>
      <c r="L34" s="65">
        <v>839513</v>
      </c>
      <c r="M34" s="140">
        <f>K34-L34</f>
        <v>198456</v>
      </c>
      <c r="N34" s="87" t="s">
        <v>199</v>
      </c>
      <c r="O34" s="65">
        <v>1700</v>
      </c>
      <c r="P34" s="67">
        <v>7</v>
      </c>
      <c r="Q34" s="65">
        <v>0</v>
      </c>
    </row>
    <row r="35" spans="1:17" s="31" customFormat="1">
      <c r="A35" s="69" t="s">
        <v>200</v>
      </c>
      <c r="B35" s="33" t="s">
        <v>22</v>
      </c>
      <c r="C35" s="34">
        <f>COUNTA(C36:C45)</f>
        <v>10</v>
      </c>
      <c r="D35" s="37"/>
      <c r="E35" s="36"/>
      <c r="F35" s="37"/>
      <c r="G35" s="70"/>
      <c r="H35" s="37"/>
      <c r="I35" s="37"/>
      <c r="J35" s="59">
        <f>SUM(J36:J45)</f>
        <v>682832</v>
      </c>
      <c r="K35" s="59">
        <f t="shared" ref="K35:Q35" si="3">SUM(K36:K45)</f>
        <v>18685483</v>
      </c>
      <c r="L35" s="59">
        <f t="shared" si="3"/>
        <v>10523709</v>
      </c>
      <c r="M35" s="59">
        <f t="shared" si="3"/>
        <v>8161774</v>
      </c>
      <c r="N35" s="141"/>
      <c r="O35" s="59">
        <f t="shared" si="3"/>
        <v>173627</v>
      </c>
      <c r="P35" s="61">
        <f t="shared" si="3"/>
        <v>218</v>
      </c>
      <c r="Q35" s="59">
        <f t="shared" si="3"/>
        <v>2040831.5</v>
      </c>
    </row>
    <row r="36" spans="1:17" s="31" customFormat="1" ht="33">
      <c r="A36" s="72"/>
      <c r="B36" s="69" t="s">
        <v>201</v>
      </c>
      <c r="C36" s="63" t="s">
        <v>202</v>
      </c>
      <c r="D36" s="64" t="s">
        <v>203</v>
      </c>
      <c r="E36" s="64" t="s">
        <v>204</v>
      </c>
      <c r="F36" s="64" t="s">
        <v>205</v>
      </c>
      <c r="G36" s="63" t="s">
        <v>206</v>
      </c>
      <c r="H36" s="63" t="s">
        <v>207</v>
      </c>
      <c r="I36" s="63" t="s">
        <v>208</v>
      </c>
      <c r="J36" s="65">
        <v>77941</v>
      </c>
      <c r="K36" s="65">
        <v>1736585</v>
      </c>
      <c r="L36" s="65">
        <v>1652358</v>
      </c>
      <c r="M36" s="104">
        <f>K36-L36</f>
        <v>84227</v>
      </c>
      <c r="N36" s="142" t="s">
        <v>209</v>
      </c>
      <c r="O36" s="84">
        <v>17600</v>
      </c>
      <c r="P36" s="67">
        <v>84</v>
      </c>
      <c r="Q36" s="84">
        <v>16110</v>
      </c>
    </row>
    <row r="37" spans="1:17" s="31" customFormat="1" ht="33">
      <c r="A37" s="72"/>
      <c r="B37" s="75"/>
      <c r="C37" s="63" t="s">
        <v>210</v>
      </c>
      <c r="D37" s="64" t="s">
        <v>211</v>
      </c>
      <c r="E37" s="64" t="s">
        <v>212</v>
      </c>
      <c r="F37" s="63" t="s">
        <v>213</v>
      </c>
      <c r="G37" s="63" t="s">
        <v>214</v>
      </c>
      <c r="H37" s="63" t="s">
        <v>215</v>
      </c>
      <c r="I37" s="63" t="s">
        <v>208</v>
      </c>
      <c r="J37" s="65">
        <v>105508</v>
      </c>
      <c r="K37" s="65">
        <v>3190500</v>
      </c>
      <c r="L37" s="65">
        <v>1773900</v>
      </c>
      <c r="M37" s="104">
        <f t="shared" ref="M37:M45" si="4">K37-L37</f>
        <v>1416600</v>
      </c>
      <c r="N37" s="142" t="s">
        <v>216</v>
      </c>
      <c r="O37" s="84">
        <v>10712</v>
      </c>
      <c r="P37" s="67">
        <v>15</v>
      </c>
      <c r="Q37" s="84">
        <v>267900</v>
      </c>
    </row>
    <row r="38" spans="1:17" s="31" customFormat="1" ht="33">
      <c r="A38" s="72"/>
      <c r="B38" s="69" t="s">
        <v>217</v>
      </c>
      <c r="C38" s="63" t="s">
        <v>218</v>
      </c>
      <c r="D38" s="64" t="s">
        <v>219</v>
      </c>
      <c r="E38" s="64" t="s">
        <v>220</v>
      </c>
      <c r="F38" s="64" t="s">
        <v>221</v>
      </c>
      <c r="G38" s="63" t="s">
        <v>222</v>
      </c>
      <c r="H38" s="63" t="s">
        <v>223</v>
      </c>
      <c r="I38" s="63" t="s">
        <v>30</v>
      </c>
      <c r="J38" s="143">
        <v>41300</v>
      </c>
      <c r="K38" s="65">
        <v>1028025</v>
      </c>
      <c r="L38" s="65">
        <v>945783</v>
      </c>
      <c r="M38" s="104">
        <f t="shared" si="4"/>
        <v>82242</v>
      </c>
      <c r="N38" s="86" t="s">
        <v>224</v>
      </c>
      <c r="O38" s="84">
        <v>2200</v>
      </c>
      <c r="P38" s="67">
        <v>14</v>
      </c>
      <c r="Q38" s="84">
        <v>14055</v>
      </c>
    </row>
    <row r="39" spans="1:17" s="31" customFormat="1" ht="33">
      <c r="A39" s="72"/>
      <c r="B39" s="72"/>
      <c r="C39" s="63" t="s">
        <v>225</v>
      </c>
      <c r="D39" s="64" t="s">
        <v>226</v>
      </c>
      <c r="E39" s="64" t="s">
        <v>227</v>
      </c>
      <c r="F39" s="64" t="s">
        <v>228</v>
      </c>
      <c r="G39" s="63" t="s">
        <v>229</v>
      </c>
      <c r="H39" s="63" t="s">
        <v>230</v>
      </c>
      <c r="I39" s="63" t="s">
        <v>30</v>
      </c>
      <c r="J39" s="143">
        <v>29609</v>
      </c>
      <c r="K39" s="65">
        <v>997953</v>
      </c>
      <c r="L39" s="65">
        <v>798362</v>
      </c>
      <c r="M39" s="104">
        <f t="shared" si="4"/>
        <v>199591</v>
      </c>
      <c r="N39" s="86" t="s">
        <v>106</v>
      </c>
      <c r="O39" s="84">
        <v>15000</v>
      </c>
      <c r="P39" s="67">
        <v>16</v>
      </c>
      <c r="Q39" s="84">
        <v>164625</v>
      </c>
    </row>
    <row r="40" spans="1:17" s="31" customFormat="1" ht="33">
      <c r="A40" s="72"/>
      <c r="B40" s="72"/>
      <c r="C40" s="63" t="s">
        <v>231</v>
      </c>
      <c r="D40" s="64" t="s">
        <v>232</v>
      </c>
      <c r="E40" s="64" t="s">
        <v>233</v>
      </c>
      <c r="F40" s="63" t="s">
        <v>234</v>
      </c>
      <c r="G40" s="63" t="s">
        <v>235</v>
      </c>
      <c r="H40" s="63" t="s">
        <v>236</v>
      </c>
      <c r="I40" s="63" t="s">
        <v>30</v>
      </c>
      <c r="J40" s="65">
        <v>78660</v>
      </c>
      <c r="K40" s="65">
        <v>3428000</v>
      </c>
      <c r="L40" s="65">
        <v>1028400</v>
      </c>
      <c r="M40" s="104">
        <f t="shared" si="4"/>
        <v>2399600</v>
      </c>
      <c r="N40" s="142" t="s">
        <v>237</v>
      </c>
      <c r="O40" s="84">
        <v>25000</v>
      </c>
      <c r="P40" s="67">
        <v>20</v>
      </c>
      <c r="Q40" s="84">
        <v>199456</v>
      </c>
    </row>
    <row r="41" spans="1:17" s="31" customFormat="1" ht="33">
      <c r="A41" s="72"/>
      <c r="B41" s="75"/>
      <c r="C41" s="63" t="s">
        <v>238</v>
      </c>
      <c r="D41" s="64" t="s">
        <v>239</v>
      </c>
      <c r="E41" s="64" t="s">
        <v>240</v>
      </c>
      <c r="F41" s="63" t="s">
        <v>221</v>
      </c>
      <c r="G41" s="63" t="s">
        <v>241</v>
      </c>
      <c r="H41" s="63" t="s">
        <v>242</v>
      </c>
      <c r="I41" s="63" t="s">
        <v>30</v>
      </c>
      <c r="J41" s="65">
        <v>47200</v>
      </c>
      <c r="K41" s="65">
        <v>1170110</v>
      </c>
      <c r="L41" s="65">
        <v>432940</v>
      </c>
      <c r="M41" s="104">
        <f t="shared" si="4"/>
        <v>737170</v>
      </c>
      <c r="N41" s="142" t="s">
        <v>243</v>
      </c>
      <c r="O41" s="84">
        <v>25000</v>
      </c>
      <c r="P41" s="67">
        <v>10</v>
      </c>
      <c r="Q41" s="84">
        <v>484165</v>
      </c>
    </row>
    <row r="42" spans="1:17" s="31" customFormat="1" ht="33">
      <c r="A42" s="72"/>
      <c r="B42" s="69" t="s">
        <v>244</v>
      </c>
      <c r="C42" s="63" t="s">
        <v>245</v>
      </c>
      <c r="D42" s="64" t="s">
        <v>246</v>
      </c>
      <c r="E42" s="64" t="s">
        <v>247</v>
      </c>
      <c r="F42" s="63" t="s">
        <v>248</v>
      </c>
      <c r="G42" s="63" t="s">
        <v>249</v>
      </c>
      <c r="H42" s="63" t="s">
        <v>250</v>
      </c>
      <c r="I42" s="63" t="s">
        <v>48</v>
      </c>
      <c r="J42" s="65">
        <v>144817</v>
      </c>
      <c r="K42" s="65">
        <v>3187050</v>
      </c>
      <c r="L42" s="65">
        <v>2011394</v>
      </c>
      <c r="M42" s="104">
        <f t="shared" si="4"/>
        <v>1175656</v>
      </c>
      <c r="N42" s="142" t="s">
        <v>251</v>
      </c>
      <c r="O42" s="84">
        <v>32115</v>
      </c>
      <c r="P42" s="67">
        <v>12</v>
      </c>
      <c r="Q42" s="84">
        <v>401011.4</v>
      </c>
    </row>
    <row r="43" spans="1:17" s="31" customFormat="1" ht="33">
      <c r="A43" s="72"/>
      <c r="B43" s="75"/>
      <c r="C43" s="64" t="s">
        <v>252</v>
      </c>
      <c r="D43" s="64" t="s">
        <v>253</v>
      </c>
      <c r="E43" s="64" t="s">
        <v>254</v>
      </c>
      <c r="F43" s="64" t="s">
        <v>255</v>
      </c>
      <c r="G43" s="64" t="s">
        <v>256</v>
      </c>
      <c r="H43" s="64" t="s">
        <v>257</v>
      </c>
      <c r="I43" s="64" t="s">
        <v>48</v>
      </c>
      <c r="J43" s="65">
        <v>122698</v>
      </c>
      <c r="K43" s="65">
        <v>3217700</v>
      </c>
      <c r="L43" s="65">
        <v>1299137</v>
      </c>
      <c r="M43" s="104">
        <f t="shared" si="4"/>
        <v>1918563</v>
      </c>
      <c r="N43" s="142" t="s">
        <v>258</v>
      </c>
      <c r="O43" s="84">
        <v>25000</v>
      </c>
      <c r="P43" s="67">
        <v>14</v>
      </c>
      <c r="Q43" s="84">
        <v>387183.1</v>
      </c>
    </row>
    <row r="44" spans="1:17" s="31" customFormat="1" ht="33">
      <c r="A44" s="72"/>
      <c r="B44" s="47" t="s">
        <v>259</v>
      </c>
      <c r="C44" s="63" t="s">
        <v>260</v>
      </c>
      <c r="D44" s="64" t="s">
        <v>261</v>
      </c>
      <c r="E44" s="64" t="s">
        <v>262</v>
      </c>
      <c r="F44" s="63" t="s">
        <v>263</v>
      </c>
      <c r="G44" s="63" t="s">
        <v>264</v>
      </c>
      <c r="H44" s="63" t="s">
        <v>265</v>
      </c>
      <c r="I44" s="63" t="s">
        <v>30</v>
      </c>
      <c r="J44" s="84">
        <v>15553</v>
      </c>
      <c r="K44" s="84">
        <v>301860</v>
      </c>
      <c r="L44" s="84">
        <v>263257</v>
      </c>
      <c r="M44" s="104">
        <f t="shared" si="4"/>
        <v>38603</v>
      </c>
      <c r="N44" s="142" t="s">
        <v>64</v>
      </c>
      <c r="O44" s="84">
        <v>9000</v>
      </c>
      <c r="P44" s="86">
        <v>13</v>
      </c>
      <c r="Q44" s="84">
        <v>13142</v>
      </c>
    </row>
    <row r="45" spans="1:17" s="31" customFormat="1" ht="33">
      <c r="A45" s="75"/>
      <c r="B45" s="47" t="s">
        <v>266</v>
      </c>
      <c r="C45" s="63" t="s">
        <v>267</v>
      </c>
      <c r="D45" s="64" t="s">
        <v>268</v>
      </c>
      <c r="E45" s="64" t="s">
        <v>269</v>
      </c>
      <c r="F45" s="63" t="s">
        <v>270</v>
      </c>
      <c r="G45" s="63" t="s">
        <v>271</v>
      </c>
      <c r="H45" s="63" t="s">
        <v>272</v>
      </c>
      <c r="I45" s="63" t="s">
        <v>30</v>
      </c>
      <c r="J45" s="65">
        <v>19546</v>
      </c>
      <c r="K45" s="65">
        <v>427700</v>
      </c>
      <c r="L45" s="65">
        <v>318178</v>
      </c>
      <c r="M45" s="104">
        <f t="shared" si="4"/>
        <v>109522</v>
      </c>
      <c r="N45" s="142" t="s">
        <v>273</v>
      </c>
      <c r="O45" s="84">
        <v>12000</v>
      </c>
      <c r="P45" s="67">
        <v>20</v>
      </c>
      <c r="Q45" s="84">
        <v>93184</v>
      </c>
    </row>
    <row r="46" spans="1:17" s="31" customFormat="1">
      <c r="A46" s="69" t="s">
        <v>274</v>
      </c>
      <c r="B46" s="33" t="s">
        <v>22</v>
      </c>
      <c r="C46" s="34">
        <f>COUNTA(C47:C48)</f>
        <v>2</v>
      </c>
      <c r="D46" s="56"/>
      <c r="E46" s="36"/>
      <c r="F46" s="56"/>
      <c r="G46" s="144"/>
      <c r="H46" s="56"/>
      <c r="I46" s="56"/>
      <c r="J46" s="38">
        <f>SUM(J47:J48)</f>
        <v>196014</v>
      </c>
      <c r="K46" s="38">
        <f>SUM(K47:K48)</f>
        <v>2702748</v>
      </c>
      <c r="L46" s="38">
        <f>SUM(L47:L48)</f>
        <v>2199738</v>
      </c>
      <c r="M46" s="145">
        <f>SUM(M47:M48)</f>
        <v>503010</v>
      </c>
      <c r="N46" s="146"/>
      <c r="O46" s="38">
        <f>SUM(O47:O48)</f>
        <v>10698</v>
      </c>
      <c r="P46" s="39">
        <f>SUM(P47:P48)</f>
        <v>9</v>
      </c>
      <c r="Q46" s="38">
        <f>SUM(Q47:Q48)</f>
        <v>535770</v>
      </c>
    </row>
    <row r="47" spans="1:17" s="31" customFormat="1" ht="33">
      <c r="A47" s="72"/>
      <c r="B47" s="47" t="s">
        <v>275</v>
      </c>
      <c r="C47" s="64" t="s">
        <v>276</v>
      </c>
      <c r="D47" s="64" t="s">
        <v>277</v>
      </c>
      <c r="E47" s="64" t="s">
        <v>278</v>
      </c>
      <c r="F47" s="64" t="s">
        <v>279</v>
      </c>
      <c r="G47" s="64" t="s">
        <v>280</v>
      </c>
      <c r="H47" s="64" t="s">
        <v>281</v>
      </c>
      <c r="I47" s="87" t="s">
        <v>158</v>
      </c>
      <c r="J47" s="65">
        <v>184764</v>
      </c>
      <c r="K47" s="65">
        <v>2651478</v>
      </c>
      <c r="L47" s="84">
        <v>2152968</v>
      </c>
      <c r="M47" s="140">
        <f>K47-L47</f>
        <v>498510</v>
      </c>
      <c r="N47" s="142" t="s">
        <v>282</v>
      </c>
      <c r="O47" s="65">
        <v>9598</v>
      </c>
      <c r="P47" s="67">
        <v>5</v>
      </c>
      <c r="Q47" s="65">
        <v>528757</v>
      </c>
    </row>
    <row r="48" spans="1:17" s="31" customFormat="1" ht="33">
      <c r="A48" s="75"/>
      <c r="B48" s="47" t="s">
        <v>283</v>
      </c>
      <c r="C48" s="64" t="s">
        <v>284</v>
      </c>
      <c r="D48" s="64" t="s">
        <v>285</v>
      </c>
      <c r="E48" s="64" t="s">
        <v>286</v>
      </c>
      <c r="F48" s="64" t="s">
        <v>287</v>
      </c>
      <c r="G48" s="64" t="s">
        <v>288</v>
      </c>
      <c r="H48" s="64" t="s">
        <v>289</v>
      </c>
      <c r="I48" s="87" t="s">
        <v>158</v>
      </c>
      <c r="J48" s="65">
        <v>11250</v>
      </c>
      <c r="K48" s="65">
        <v>51270</v>
      </c>
      <c r="L48" s="65">
        <v>46770</v>
      </c>
      <c r="M48" s="140">
        <f>K48-L48</f>
        <v>4500</v>
      </c>
      <c r="N48" s="142" t="s">
        <v>290</v>
      </c>
      <c r="O48" s="65">
        <v>1100</v>
      </c>
      <c r="P48" s="67">
        <v>4</v>
      </c>
      <c r="Q48" s="65">
        <v>7013</v>
      </c>
    </row>
    <row r="49" s="31" customFormat="1"/>
  </sheetData>
  <mergeCells count="31">
    <mergeCell ref="A46:A48"/>
    <mergeCell ref="F22:F24"/>
    <mergeCell ref="P22:P24"/>
    <mergeCell ref="A27:A30"/>
    <mergeCell ref="A31:A34"/>
    <mergeCell ref="B32:B33"/>
    <mergeCell ref="A35:A45"/>
    <mergeCell ref="B36:B37"/>
    <mergeCell ref="B38:B41"/>
    <mergeCell ref="B42:B43"/>
    <mergeCell ref="A14:A16"/>
    <mergeCell ref="B15:B16"/>
    <mergeCell ref="A17:A20"/>
    <mergeCell ref="A21:A26"/>
    <mergeCell ref="B22:B24"/>
    <mergeCell ref="C22:C24"/>
    <mergeCell ref="H3:H4"/>
    <mergeCell ref="I3:I4"/>
    <mergeCell ref="J3:P3"/>
    <mergeCell ref="Q3:Q4"/>
    <mergeCell ref="A6:A8"/>
    <mergeCell ref="A9:A13"/>
    <mergeCell ref="B10:B11"/>
    <mergeCell ref="B12:B13"/>
    <mergeCell ref="E1:G1"/>
    <mergeCell ref="A3:B3"/>
    <mergeCell ref="C3:C4"/>
    <mergeCell ref="D3:D4"/>
    <mergeCell ref="E3:E4"/>
    <mergeCell ref="F3:F4"/>
    <mergeCell ref="G3:G4"/>
  </mergeCells>
  <phoneticPr fontId="3" type="noConversion"/>
  <dataValidations count="4">
    <dataValidation type="list" allowBlank="1" showInputMessage="1" showErrorMessage="1" promptTitle="처리대상 폐기물" prompt="선택" sqref="I6:I7">
      <formula1>$T$129:$T$134</formula1>
    </dataValidation>
    <dataValidation type="list" allowBlank="1" showInputMessage="1" showErrorMessage="1" sqref="I18:I20">
      <formula1>"생활, 사업장,건설,생활/사업장"</formula1>
    </dataValidation>
    <dataValidation type="list" allowBlank="1" showInputMessage="1" showErrorMessage="1" promptTitle="처리대상 폐기물" prompt="선택" sqref="I35:I36 I40:I41 I31 I21 I25 I14:I17 I8:I9">
      <formula1>#REF!</formula1>
    </dataValidation>
    <dataValidation type="list" allowBlank="1" showInputMessage="1" showErrorMessage="1" promptTitle="처리대상 폐기물" prompt="선택" sqref="I47:I48">
      <formula1>$T$7:$T$8</formula1>
    </dataValidation>
  </dataValidations>
  <pageMargins left="0.7" right="0.7" top="0.75" bottom="0.75" header="0.3" footer="0.3"/>
  <pageSetup paperSize="9" scale="26" fitToHeight="0" orientation="portrait" horizontalDpi="4294967294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최종처분업체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나라장터</dc:creator>
  <cp:lastModifiedBy>나라장터</cp:lastModifiedBy>
  <dcterms:created xsi:type="dcterms:W3CDTF">2018-03-27T07:49:36Z</dcterms:created>
  <dcterms:modified xsi:type="dcterms:W3CDTF">2018-03-27T07:50:50Z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_SA">
    <vt:lpwstr>D:\1 업무\2018\2 총무\27 기타\홈페이지\180322 폐기물통계\최종처분업체.xlsx</vt:lpwstr>
  </property>
</Properties>
</file>